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Lucilene\Downloads\"/>
    </mc:Choice>
  </mc:AlternateContent>
  <xr:revisionPtr revIDLastSave="0" documentId="13_ncr:1_{0A6059BA-2218-4F19-AEA7-C8BA779CC1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4" sheetId="4" r:id="rId1"/>
  </sheets>
  <definedNames>
    <definedName name="_xlnm.Print_Area" localSheetId="0">Plan4!$A$1:$K$498</definedName>
    <definedName name="_xlnm.Print_Titles" localSheetId="0">Plan4!$3:$4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4" l="1"/>
  <c r="G161" i="4" s="1"/>
  <c r="I496" i="4"/>
  <c r="J491" i="4"/>
  <c r="I489" i="4"/>
  <c r="F486" i="4"/>
  <c r="I483" i="4"/>
  <c r="J478" i="4"/>
  <c r="I476" i="4"/>
  <c r="F473" i="4"/>
  <c r="I171" i="4"/>
  <c r="J166" i="4"/>
  <c r="I164" i="4"/>
  <c r="F161" i="4"/>
  <c r="G486" i="4" l="1"/>
  <c r="G473" i="4"/>
  <c r="I145" i="4"/>
  <c r="J140" i="4"/>
  <c r="I138" i="4"/>
  <c r="F135" i="4"/>
  <c r="I158" i="4"/>
  <c r="J153" i="4"/>
  <c r="I151" i="4"/>
  <c r="F148" i="4"/>
  <c r="I184" i="4"/>
  <c r="J179" i="4"/>
  <c r="I177" i="4"/>
  <c r="F174" i="4"/>
  <c r="I197" i="4"/>
  <c r="J192" i="4"/>
  <c r="I190" i="4"/>
  <c r="F187" i="4"/>
  <c r="I210" i="4"/>
  <c r="J205" i="4"/>
  <c r="I203" i="4"/>
  <c r="F200" i="4"/>
  <c r="I223" i="4"/>
  <c r="J218" i="4"/>
  <c r="I216" i="4"/>
  <c r="F213" i="4"/>
  <c r="I236" i="4"/>
  <c r="J231" i="4"/>
  <c r="I229" i="4"/>
  <c r="F226" i="4"/>
  <c r="I249" i="4"/>
  <c r="J244" i="4"/>
  <c r="I242" i="4"/>
  <c r="F239" i="4"/>
  <c r="I262" i="4"/>
  <c r="J257" i="4"/>
  <c r="I255" i="4"/>
  <c r="I275" i="4"/>
  <c r="J270" i="4"/>
  <c r="I268" i="4"/>
  <c r="I288" i="4"/>
  <c r="J283" i="4"/>
  <c r="I281" i="4"/>
  <c r="F278" i="4"/>
  <c r="I301" i="4"/>
  <c r="J296" i="4"/>
  <c r="I294" i="4"/>
  <c r="F291" i="4"/>
  <c r="I314" i="4"/>
  <c r="J309" i="4"/>
  <c r="I307" i="4"/>
  <c r="F304" i="4"/>
  <c r="I327" i="4"/>
  <c r="J322" i="4"/>
  <c r="I320" i="4"/>
  <c r="F317" i="4"/>
  <c r="I340" i="4"/>
  <c r="J335" i="4"/>
  <c r="I333" i="4"/>
  <c r="F330" i="4"/>
  <c r="I353" i="4"/>
  <c r="J348" i="4"/>
  <c r="I346" i="4"/>
  <c r="F343" i="4"/>
  <c r="I366" i="4"/>
  <c r="J361" i="4"/>
  <c r="I359" i="4"/>
  <c r="F356" i="4"/>
  <c r="I379" i="4"/>
  <c r="J374" i="4"/>
  <c r="I372" i="4"/>
  <c r="F369" i="4"/>
  <c r="I392" i="4"/>
  <c r="J387" i="4"/>
  <c r="I385" i="4"/>
  <c r="F382" i="4"/>
  <c r="I405" i="4"/>
  <c r="J400" i="4"/>
  <c r="I398" i="4"/>
  <c r="F395" i="4"/>
  <c r="I418" i="4"/>
  <c r="J413" i="4"/>
  <c r="I411" i="4"/>
  <c r="F408" i="4"/>
  <c r="I470" i="4"/>
  <c r="J465" i="4"/>
  <c r="I463" i="4"/>
  <c r="F460" i="4"/>
  <c r="I457" i="4"/>
  <c r="J452" i="4"/>
  <c r="I450" i="4"/>
  <c r="F447" i="4"/>
  <c r="I444" i="4"/>
  <c r="J439" i="4"/>
  <c r="I437" i="4"/>
  <c r="F434" i="4"/>
  <c r="I431" i="4"/>
  <c r="J426" i="4"/>
  <c r="I424" i="4"/>
  <c r="F421" i="4"/>
  <c r="F5" i="4"/>
  <c r="G135" i="4" l="1"/>
  <c r="G174" i="4" l="1"/>
  <c r="G148" i="4"/>
  <c r="G200" i="4"/>
  <c r="G187" i="4"/>
  <c r="G226" i="4"/>
  <c r="G213" i="4"/>
  <c r="G252" i="4"/>
  <c r="G239" i="4"/>
  <c r="G278" i="4"/>
  <c r="G265" i="4"/>
  <c r="G304" i="4"/>
  <c r="G291" i="4"/>
  <c r="G330" i="4"/>
  <c r="G317" i="4"/>
  <c r="G356" i="4"/>
  <c r="G343" i="4"/>
  <c r="G382" i="4"/>
  <c r="G369" i="4"/>
  <c r="G408" i="4"/>
  <c r="G395" i="4"/>
  <c r="G447" i="4"/>
  <c r="G460" i="4"/>
  <c r="G421" i="4"/>
  <c r="G434" i="4"/>
  <c r="G18" i="4"/>
  <c r="G5" i="4"/>
  <c r="I8" i="4" l="1"/>
  <c r="F57" i="4" l="1"/>
  <c r="I60" i="4"/>
  <c r="J62" i="4"/>
  <c r="I67" i="4"/>
  <c r="F18" i="4" l="1"/>
  <c r="F31" i="4"/>
  <c r="F44" i="4"/>
  <c r="F70" i="4"/>
  <c r="F83" i="4"/>
  <c r="F96" i="4"/>
  <c r="F109" i="4"/>
  <c r="F122" i="4"/>
  <c r="I132" i="4"/>
  <c r="J127" i="4"/>
  <c r="I125" i="4"/>
  <c r="I119" i="4"/>
  <c r="J114" i="4"/>
  <c r="I112" i="4"/>
  <c r="I15" i="4"/>
  <c r="I106" i="4"/>
  <c r="J101" i="4"/>
  <c r="I99" i="4"/>
  <c r="I93" i="4"/>
  <c r="J88" i="4"/>
  <c r="I86" i="4"/>
  <c r="I80" i="4"/>
  <c r="J75" i="4"/>
  <c r="I73" i="4"/>
  <c r="I54" i="4"/>
  <c r="J49" i="4"/>
  <c r="I47" i="4"/>
  <c r="I41" i="4"/>
  <c r="J36" i="4"/>
  <c r="I34" i="4"/>
  <c r="I28" i="4"/>
  <c r="J23" i="4"/>
  <c r="I21" i="4"/>
  <c r="J10" i="4" l="1"/>
  <c r="G57" i="4" l="1"/>
  <c r="G122" i="4"/>
  <c r="G109" i="4"/>
  <c r="G96" i="4"/>
  <c r="G83" i="4"/>
  <c r="G70" i="4"/>
  <c r="G44" i="4"/>
  <c r="G31" i="4"/>
  <c r="A18" i="4"/>
  <c r="A31" i="4" s="1"/>
</calcChain>
</file>

<file path=xl/sharedStrings.xml><?xml version="1.0" encoding="utf-8"?>
<sst xmlns="http://schemas.openxmlformats.org/spreadsheetml/2006/main" count="472" uniqueCount="57">
  <si>
    <t>Nº</t>
  </si>
  <si>
    <t>Tombo</t>
  </si>
  <si>
    <t>Nascimento</t>
  </si>
  <si>
    <t>Sexo</t>
  </si>
  <si>
    <t>Categoria</t>
  </si>
  <si>
    <t>Raça</t>
  </si>
  <si>
    <t>F</t>
  </si>
  <si>
    <t>Vaca</t>
  </si>
  <si>
    <t>Data da foto:</t>
  </si>
  <si>
    <t>Preço mínimo total:</t>
  </si>
  <si>
    <t>Novilha</t>
  </si>
  <si>
    <t>M</t>
  </si>
  <si>
    <t>Novilho</t>
  </si>
  <si>
    <t>Garrote</t>
  </si>
  <si>
    <t>Bezerro</t>
  </si>
  <si>
    <t>Idade
(dias)</t>
  </si>
  <si>
    <t>Idade
(anos)</t>
  </si>
  <si>
    <t>Data de pesagem:</t>
  </si>
  <si>
    <t>Peso:</t>
  </si>
  <si>
    <t>kg</t>
  </si>
  <si>
    <t>Preço mínimo por kg:</t>
  </si>
  <si>
    <t>Idade na foto:</t>
  </si>
  <si>
    <t>Idade na pesagem:</t>
  </si>
  <si>
    <t>Situação/Motivo para descarte</t>
  </si>
  <si>
    <t>Relação de Animais Bovinos</t>
  </si>
  <si>
    <t>Excesso de Contingente</t>
  </si>
  <si>
    <t>Item /Lote</t>
  </si>
  <si>
    <t>Pardo Suíço</t>
  </si>
  <si>
    <t>Girolando</t>
  </si>
  <si>
    <t xml:space="preserve">ANEXO I </t>
  </si>
  <si>
    <t>Reprodutivo</t>
  </si>
  <si>
    <t>Reprodutivo/mastite crônica</t>
  </si>
  <si>
    <t>GIROLANDO</t>
  </si>
  <si>
    <t>1/2GIRX 1/4PARDO x 1/4 Holandes</t>
  </si>
  <si>
    <t>Reprodutivo/3 tetos</t>
  </si>
  <si>
    <t>Reprodutivo/ papilomatose</t>
  </si>
  <si>
    <t>1/2 Pardo Suíço X 1/2 Girolando</t>
  </si>
  <si>
    <t>Mestiço pardo</t>
  </si>
  <si>
    <t>Excesso de contigente/ padrão racial não desejado</t>
  </si>
  <si>
    <t>Garrota</t>
  </si>
  <si>
    <t>1/2 pardosuiço x 1/2 girolando</t>
  </si>
  <si>
    <t>3/4 Pardo Suíço x 1/4 Gir</t>
  </si>
  <si>
    <t>3/4 Pardo Suíço x 1/4 holandes</t>
  </si>
  <si>
    <t>1/2 girolanda x 1/2 pardo suíço</t>
  </si>
  <si>
    <t>Pardo suiço</t>
  </si>
  <si>
    <t>Mestiça de girolando</t>
  </si>
  <si>
    <t>Gir x pardo Suíço</t>
  </si>
  <si>
    <t>Mestiço</t>
  </si>
  <si>
    <t>1/2 Gir x 1/2 pardo suiço</t>
  </si>
  <si>
    <t>9/16 Gir x 7/16 Pardo Suíço</t>
  </si>
  <si>
    <t>3/4 Gir x 1/8 pardo suiço x 1/8 Holandes</t>
  </si>
  <si>
    <t>Pardo Gir</t>
  </si>
  <si>
    <t xml:space="preserve">Data </t>
  </si>
  <si>
    <t>Agruardando tombo</t>
  </si>
  <si>
    <t>Mestiço- Tricross</t>
  </si>
  <si>
    <t>1 a 11 m.</t>
  </si>
  <si>
    <t>1 a 11m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</si>
</sst>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rial-BoldMT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3" fontId="1" fillId="0" borderId="2" xfId="1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4" fontId="0" fillId="0" borderId="0" xfId="0" applyNumberFormat="1"/>
    <xf numFmtId="0" fontId="2" fillId="0" borderId="1" xfId="0" applyFont="1" applyBorder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right" vertical="center" readingOrder="1"/>
    </xf>
    <xf numFmtId="44" fontId="2" fillId="0" borderId="0" xfId="2" applyFont="1" applyBorder="1" applyAlignment="1">
      <alignment horizontal="centerContinuous" vertical="center" readingOrder="1"/>
    </xf>
    <xf numFmtId="44" fontId="2" fillId="0" borderId="0" xfId="0" applyNumberFormat="1" applyFont="1" applyAlignment="1">
      <alignment horizontal="centerContinuous" vertical="center" readingOrder="1"/>
    </xf>
    <xf numFmtId="44" fontId="2" fillId="0" borderId="0" xfId="2" applyFont="1" applyBorder="1" applyAlignment="1">
      <alignment vertical="center" readingOrder="1"/>
    </xf>
    <xf numFmtId="44" fontId="2" fillId="0" borderId="0" xfId="0" applyNumberFormat="1" applyFont="1" applyAlignment="1">
      <alignment vertical="center" readingOrder="1"/>
    </xf>
    <xf numFmtId="44" fontId="2" fillId="0" borderId="0" xfId="2" applyFont="1" applyBorder="1" applyAlignment="1">
      <alignment horizontal="right" vertical="center" readingOrder="1"/>
    </xf>
    <xf numFmtId="44" fontId="2" fillId="0" borderId="0" xfId="0" applyNumberFormat="1" applyFont="1" applyAlignment="1">
      <alignment horizontal="right" vertical="center" readingOrder="1"/>
    </xf>
    <xf numFmtId="0" fontId="1" fillId="0" borderId="2" xfId="0" applyFont="1" applyBorder="1" applyAlignment="1">
      <alignment vertical="top"/>
    </xf>
    <xf numFmtId="0" fontId="1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44" fontId="2" fillId="0" borderId="5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left" wrapText="1"/>
    </xf>
    <xf numFmtId="44" fontId="2" fillId="0" borderId="0" xfId="2" applyFont="1" applyBorder="1" applyAlignment="1">
      <alignment horizontal="center" vertical="center" readingOrder="1"/>
    </xf>
    <xf numFmtId="44" fontId="2" fillId="0" borderId="0" xfId="0" applyNumberFormat="1" applyFont="1" applyAlignment="1">
      <alignment horizontal="center" vertical="center" readingOrder="1"/>
    </xf>
    <xf numFmtId="0" fontId="0" fillId="0" borderId="10" xfId="0" applyBorder="1" applyAlignment="1">
      <alignment horizontal="center" vertical="center"/>
    </xf>
    <xf numFmtId="14" fontId="0" fillId="0" borderId="2" xfId="1" applyNumberFormat="1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0" fillId="0" borderId="13" xfId="0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0" fillId="0" borderId="2" xfId="0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0" fillId="0" borderId="2" xfId="0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5</xdr:row>
      <xdr:rowOff>45916</xdr:rowOff>
    </xdr:from>
    <xdr:to>
      <xdr:col>5</xdr:col>
      <xdr:colOff>552450</xdr:colOff>
      <xdr:row>16</xdr:row>
      <xdr:rowOff>155426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A6F7100-D32B-363C-3E0F-2182B887B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99" y="998416"/>
          <a:ext cx="3048001" cy="220501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18</xdr:row>
      <xdr:rowOff>55713</xdr:rowOff>
    </xdr:from>
    <xdr:to>
      <xdr:col>5</xdr:col>
      <xdr:colOff>552450</xdr:colOff>
      <xdr:row>29</xdr:row>
      <xdr:rowOff>133351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2F0EBC3-9FE6-43AC-1E8E-7D3B03996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3522813"/>
          <a:ext cx="3000375" cy="2173138"/>
        </a:xfrm>
        <a:prstGeom prst="rect">
          <a:avLst/>
        </a:prstGeom>
      </xdr:spPr>
    </xdr:pic>
    <xdr:clientData/>
  </xdr:twoCellAnchor>
  <xdr:twoCellAnchor editAs="oneCell">
    <xdr:from>
      <xdr:col>1</xdr:col>
      <xdr:colOff>282304</xdr:colOff>
      <xdr:row>31</xdr:row>
      <xdr:rowOff>38981</xdr:rowOff>
    </xdr:from>
    <xdr:to>
      <xdr:col>5</xdr:col>
      <xdr:colOff>390525</xdr:colOff>
      <xdr:row>42</xdr:row>
      <xdr:rowOff>154867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51B3DCF9-EE50-05C9-EE8B-16D67F3FC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904" y="5982581"/>
          <a:ext cx="2794271" cy="2211386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314326</xdr:colOff>
      <xdr:row>70</xdr:row>
      <xdr:rowOff>95250</xdr:rowOff>
    </xdr:from>
    <xdr:to>
      <xdr:col>5</xdr:col>
      <xdr:colOff>447676</xdr:colOff>
      <xdr:row>81</xdr:row>
      <xdr:rowOff>125855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DF197B9F-23F2-E947-D66E-AC8469C32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6" y="13468350"/>
          <a:ext cx="2819400" cy="212610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83</xdr:row>
      <xdr:rowOff>47625</xdr:rowOff>
    </xdr:from>
    <xdr:to>
      <xdr:col>5</xdr:col>
      <xdr:colOff>410083</xdr:colOff>
      <xdr:row>94</xdr:row>
      <xdr:rowOff>114300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F80FBD99-4D68-1C78-2F07-A59B2EBF0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15897225"/>
          <a:ext cx="2791333" cy="21621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96</xdr:row>
      <xdr:rowOff>114300</xdr:rowOff>
    </xdr:from>
    <xdr:to>
      <xdr:col>5</xdr:col>
      <xdr:colOff>608443</xdr:colOff>
      <xdr:row>107</xdr:row>
      <xdr:rowOff>38100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B676295E-440B-46B0-8F37-0D52F91F3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8440400"/>
          <a:ext cx="3151618" cy="201930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109</xdr:row>
      <xdr:rowOff>66675</xdr:rowOff>
    </xdr:from>
    <xdr:to>
      <xdr:col>5</xdr:col>
      <xdr:colOff>333374</xdr:colOff>
      <xdr:row>120</xdr:row>
      <xdr:rowOff>91354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ED27149A-9B3F-FCDD-BB20-147680A0A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20869275"/>
          <a:ext cx="2686049" cy="212017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343</xdr:row>
      <xdr:rowOff>76200</xdr:rowOff>
    </xdr:from>
    <xdr:to>
      <xdr:col>5</xdr:col>
      <xdr:colOff>326089</xdr:colOff>
      <xdr:row>354</xdr:row>
      <xdr:rowOff>142875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21CE149A-13A1-6825-4FB0-567A55E48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1" y="65455800"/>
          <a:ext cx="2707338" cy="2162175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295274</xdr:colOff>
      <xdr:row>447</xdr:row>
      <xdr:rowOff>47625</xdr:rowOff>
    </xdr:from>
    <xdr:to>
      <xdr:col>5</xdr:col>
      <xdr:colOff>460175</xdr:colOff>
      <xdr:row>458</xdr:row>
      <xdr:rowOff>161859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7572928-EA87-21D2-82E5-73025AD2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4" y="85429725"/>
          <a:ext cx="2850951" cy="2209734"/>
        </a:xfrm>
        <a:prstGeom prst="rect">
          <a:avLst/>
        </a:prstGeom>
      </xdr:spPr>
    </xdr:pic>
    <xdr:clientData/>
  </xdr:twoCellAnchor>
  <xdr:twoCellAnchor editAs="oneCell">
    <xdr:from>
      <xdr:col>1</xdr:col>
      <xdr:colOff>214121</xdr:colOff>
      <xdr:row>434</xdr:row>
      <xdr:rowOff>48417</xdr:rowOff>
    </xdr:from>
    <xdr:to>
      <xdr:col>5</xdr:col>
      <xdr:colOff>485774</xdr:colOff>
      <xdr:row>445</xdr:row>
      <xdr:rowOff>141782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EFD0D2D-E223-FD0A-E02C-0BE1732DE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721" y="82763517"/>
          <a:ext cx="2957703" cy="2188865"/>
        </a:xfrm>
        <a:prstGeom prst="rect">
          <a:avLst/>
        </a:prstGeom>
      </xdr:spPr>
    </xdr:pic>
    <xdr:clientData/>
  </xdr:twoCellAnchor>
  <xdr:twoCellAnchor editAs="oneCell">
    <xdr:from>
      <xdr:col>1</xdr:col>
      <xdr:colOff>155623</xdr:colOff>
      <xdr:row>421</xdr:row>
      <xdr:rowOff>47624</xdr:rowOff>
    </xdr:from>
    <xdr:to>
      <xdr:col>5</xdr:col>
      <xdr:colOff>581025</xdr:colOff>
      <xdr:row>432</xdr:row>
      <xdr:rowOff>158519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676A33D2-E9BC-7BD6-02EA-CEBC06140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223" y="80286224"/>
          <a:ext cx="3111452" cy="2206395"/>
        </a:xfrm>
        <a:prstGeom prst="rect">
          <a:avLst/>
        </a:prstGeom>
      </xdr:spPr>
    </xdr:pic>
    <xdr:clientData/>
  </xdr:twoCellAnchor>
  <xdr:twoCellAnchor editAs="oneCell">
    <xdr:from>
      <xdr:col>1</xdr:col>
      <xdr:colOff>485667</xdr:colOff>
      <xdr:row>460</xdr:row>
      <xdr:rowOff>66840</xdr:rowOff>
    </xdr:from>
    <xdr:to>
      <xdr:col>5</xdr:col>
      <xdr:colOff>171450</xdr:colOff>
      <xdr:row>471</xdr:row>
      <xdr:rowOff>129950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353246B-6897-6044-D032-B38C12259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267" y="87925440"/>
          <a:ext cx="2371833" cy="2158610"/>
        </a:xfrm>
        <a:prstGeom prst="rect">
          <a:avLst/>
        </a:prstGeom>
      </xdr:spPr>
    </xdr:pic>
    <xdr:clientData/>
  </xdr:twoCellAnchor>
  <xdr:twoCellAnchor editAs="oneCell">
    <xdr:from>
      <xdr:col>1</xdr:col>
      <xdr:colOff>54678</xdr:colOff>
      <xdr:row>57</xdr:row>
      <xdr:rowOff>161925</xdr:rowOff>
    </xdr:from>
    <xdr:to>
      <xdr:col>5</xdr:col>
      <xdr:colOff>727030</xdr:colOff>
      <xdr:row>68</xdr:row>
      <xdr:rowOff>9525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CFF84CA4-42AF-AC23-4781-934C8BDDC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278" y="11058525"/>
          <a:ext cx="3358402" cy="1943100"/>
        </a:xfrm>
        <a:prstGeom prst="rect">
          <a:avLst/>
        </a:prstGeom>
      </xdr:spPr>
    </xdr:pic>
    <xdr:clientData/>
  </xdr:twoCellAnchor>
  <xdr:twoCellAnchor editAs="oneCell">
    <xdr:from>
      <xdr:col>1</xdr:col>
      <xdr:colOff>122719</xdr:colOff>
      <xdr:row>122</xdr:row>
      <xdr:rowOff>76199</xdr:rowOff>
    </xdr:from>
    <xdr:to>
      <xdr:col>5</xdr:col>
      <xdr:colOff>657224</xdr:colOff>
      <xdr:row>133</xdr:row>
      <xdr:rowOff>90068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F09D3A91-15BB-740C-4BDC-6121C849F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319" y="23355299"/>
          <a:ext cx="3220555" cy="2109369"/>
        </a:xfrm>
        <a:prstGeom prst="rect">
          <a:avLst/>
        </a:prstGeom>
      </xdr:spPr>
    </xdr:pic>
    <xdr:clientData/>
  </xdr:twoCellAnchor>
  <xdr:twoCellAnchor editAs="oneCell">
    <xdr:from>
      <xdr:col>1</xdr:col>
      <xdr:colOff>202426</xdr:colOff>
      <xdr:row>44</xdr:row>
      <xdr:rowOff>47625</xdr:rowOff>
    </xdr:from>
    <xdr:to>
      <xdr:col>5</xdr:col>
      <xdr:colOff>552450</xdr:colOff>
      <xdr:row>55</xdr:row>
      <xdr:rowOff>144073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D4DC71FA-5128-5A6B-1618-F62A1E672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747" y="8470446"/>
          <a:ext cx="3044239" cy="2191948"/>
        </a:xfrm>
        <a:prstGeom prst="rect">
          <a:avLst/>
        </a:prstGeom>
      </xdr:spPr>
    </xdr:pic>
    <xdr:clientData/>
  </xdr:twoCellAnchor>
  <xdr:oneCellAnchor>
    <xdr:from>
      <xdr:col>1</xdr:col>
      <xdr:colOff>409576</xdr:colOff>
      <xdr:row>408</xdr:row>
      <xdr:rowOff>47625</xdr:rowOff>
    </xdr:from>
    <xdr:ext cx="2676524" cy="2212265"/>
    <xdr:pic>
      <xdr:nvPicPr>
        <xdr:cNvPr id="2" name="Imagem 1">
          <a:extLst>
            <a:ext uri="{FF2B5EF4-FFF2-40B4-BE49-F238E27FC236}">
              <a16:creationId xmlns:a16="http://schemas.microsoft.com/office/drawing/2014/main" id="{391AD6F4-1A9F-4CCD-9DE5-22B85BA8B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77809725"/>
          <a:ext cx="2676524" cy="2212265"/>
        </a:xfrm>
        <a:prstGeom prst="rect">
          <a:avLst/>
        </a:prstGeom>
      </xdr:spPr>
    </xdr:pic>
    <xdr:clientData/>
  </xdr:oneCellAnchor>
  <xdr:oneCellAnchor>
    <xdr:from>
      <xdr:col>1</xdr:col>
      <xdr:colOff>288020</xdr:colOff>
      <xdr:row>395</xdr:row>
      <xdr:rowOff>66676</xdr:rowOff>
    </xdr:from>
    <xdr:ext cx="2957079" cy="2143124"/>
    <xdr:pic>
      <xdr:nvPicPr>
        <xdr:cNvPr id="26" name="Imagem 25">
          <a:extLst>
            <a:ext uri="{FF2B5EF4-FFF2-40B4-BE49-F238E27FC236}">
              <a16:creationId xmlns:a16="http://schemas.microsoft.com/office/drawing/2014/main" id="{B8DFB3AE-ECDD-4B4C-ACB6-DA39A1D60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620" y="75352276"/>
          <a:ext cx="2957079" cy="2143124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382</xdr:row>
      <xdr:rowOff>79611</xdr:rowOff>
    </xdr:from>
    <xdr:ext cx="3268408" cy="2158764"/>
    <xdr:pic>
      <xdr:nvPicPr>
        <xdr:cNvPr id="30" name="Imagem 29">
          <a:extLst>
            <a:ext uri="{FF2B5EF4-FFF2-40B4-BE49-F238E27FC236}">
              <a16:creationId xmlns:a16="http://schemas.microsoft.com/office/drawing/2014/main" id="{9EF79836-22E8-47BC-BFE6-5114C728E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72888711"/>
          <a:ext cx="3268408" cy="2158764"/>
        </a:xfrm>
        <a:prstGeom prst="rect">
          <a:avLst/>
        </a:prstGeom>
      </xdr:spPr>
    </xdr:pic>
    <xdr:clientData/>
  </xdr:oneCellAnchor>
  <xdr:oneCellAnchor>
    <xdr:from>
      <xdr:col>1</xdr:col>
      <xdr:colOff>425428</xdr:colOff>
      <xdr:row>369</xdr:row>
      <xdr:rowOff>88645</xdr:rowOff>
    </xdr:from>
    <xdr:ext cx="2622571" cy="2101463"/>
    <xdr:pic>
      <xdr:nvPicPr>
        <xdr:cNvPr id="36" name="Imagem 35">
          <a:extLst>
            <a:ext uri="{FF2B5EF4-FFF2-40B4-BE49-F238E27FC236}">
              <a16:creationId xmlns:a16="http://schemas.microsoft.com/office/drawing/2014/main" id="{F5C7A1A3-83EB-4596-A788-C1692C484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028" y="70421245"/>
          <a:ext cx="2622571" cy="2101463"/>
        </a:xfrm>
        <a:prstGeom prst="rect">
          <a:avLst/>
        </a:prstGeom>
      </xdr:spPr>
    </xdr:pic>
    <xdr:clientData/>
  </xdr:oneCellAnchor>
  <xdr:oneCellAnchor>
    <xdr:from>
      <xdr:col>1</xdr:col>
      <xdr:colOff>219075</xdr:colOff>
      <xdr:row>356</xdr:row>
      <xdr:rowOff>56232</xdr:rowOff>
    </xdr:from>
    <xdr:ext cx="3000375" cy="2144044"/>
    <xdr:pic>
      <xdr:nvPicPr>
        <xdr:cNvPr id="38" name="Imagem 37">
          <a:extLst>
            <a:ext uri="{FF2B5EF4-FFF2-40B4-BE49-F238E27FC236}">
              <a16:creationId xmlns:a16="http://schemas.microsoft.com/office/drawing/2014/main" id="{A687FC90-E23B-4885-B18D-789C83A81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7912332"/>
          <a:ext cx="3000375" cy="2144044"/>
        </a:xfrm>
        <a:prstGeom prst="rect">
          <a:avLst/>
        </a:prstGeom>
      </xdr:spPr>
    </xdr:pic>
    <xdr:clientData/>
  </xdr:oneCellAnchor>
  <xdr:oneCellAnchor>
    <xdr:from>
      <xdr:col>1</xdr:col>
      <xdr:colOff>257175</xdr:colOff>
      <xdr:row>330</xdr:row>
      <xdr:rowOff>47626</xdr:rowOff>
    </xdr:from>
    <xdr:ext cx="2918376" cy="2190749"/>
    <xdr:pic>
      <xdr:nvPicPr>
        <xdr:cNvPr id="42" name="Imagem 41">
          <a:extLst>
            <a:ext uri="{FF2B5EF4-FFF2-40B4-BE49-F238E27FC236}">
              <a16:creationId xmlns:a16="http://schemas.microsoft.com/office/drawing/2014/main" id="{EB3EF60B-7E80-4F41-B205-766DC1B3C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2950726"/>
          <a:ext cx="2918376" cy="2190749"/>
        </a:xfrm>
        <a:prstGeom prst="rect">
          <a:avLst/>
        </a:prstGeom>
      </xdr:spPr>
    </xdr:pic>
    <xdr:clientData/>
  </xdr:oneCellAnchor>
  <xdr:oneCellAnchor>
    <xdr:from>
      <xdr:col>1</xdr:col>
      <xdr:colOff>327025</xdr:colOff>
      <xdr:row>317</xdr:row>
      <xdr:rowOff>57150</xdr:rowOff>
    </xdr:from>
    <xdr:ext cx="2832100" cy="2124075"/>
    <xdr:pic>
      <xdr:nvPicPr>
        <xdr:cNvPr id="44" name="Imagem 43">
          <a:extLst>
            <a:ext uri="{FF2B5EF4-FFF2-40B4-BE49-F238E27FC236}">
              <a16:creationId xmlns:a16="http://schemas.microsoft.com/office/drawing/2014/main" id="{3206A5CE-ECDE-4F22-9348-D8BB05899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625" y="60483750"/>
          <a:ext cx="2832100" cy="2124075"/>
        </a:xfrm>
        <a:prstGeom prst="rect">
          <a:avLst/>
        </a:prstGeom>
      </xdr:spPr>
    </xdr:pic>
    <xdr:clientData/>
  </xdr:oneCellAnchor>
  <xdr:oneCellAnchor>
    <xdr:from>
      <xdr:col>1</xdr:col>
      <xdr:colOff>438151</xdr:colOff>
      <xdr:row>304</xdr:row>
      <xdr:rowOff>47625</xdr:rowOff>
    </xdr:from>
    <xdr:ext cx="2638424" cy="2183717"/>
    <xdr:pic>
      <xdr:nvPicPr>
        <xdr:cNvPr id="46" name="Imagem 45">
          <a:extLst>
            <a:ext uri="{FF2B5EF4-FFF2-40B4-BE49-F238E27FC236}">
              <a16:creationId xmlns:a16="http://schemas.microsoft.com/office/drawing/2014/main" id="{57427E29-39E0-4335-B7C7-46A2DD084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55521225"/>
          <a:ext cx="2638424" cy="2183717"/>
        </a:xfrm>
        <a:prstGeom prst="rect">
          <a:avLst/>
        </a:prstGeom>
      </xdr:spPr>
    </xdr:pic>
    <xdr:clientData/>
  </xdr:oneCellAnchor>
  <xdr:oneCellAnchor>
    <xdr:from>
      <xdr:col>1</xdr:col>
      <xdr:colOff>447675</xdr:colOff>
      <xdr:row>291</xdr:row>
      <xdr:rowOff>28575</xdr:rowOff>
    </xdr:from>
    <xdr:ext cx="2676525" cy="2203974"/>
    <xdr:pic>
      <xdr:nvPicPr>
        <xdr:cNvPr id="48" name="Imagem 47">
          <a:extLst>
            <a:ext uri="{FF2B5EF4-FFF2-40B4-BE49-F238E27FC236}">
              <a16:creationId xmlns:a16="http://schemas.microsoft.com/office/drawing/2014/main" id="{341C34B4-5FCB-41EE-AFA5-A6568C547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53025675"/>
          <a:ext cx="2676525" cy="2203974"/>
        </a:xfrm>
        <a:prstGeom prst="rect">
          <a:avLst/>
        </a:prstGeom>
      </xdr:spPr>
    </xdr:pic>
    <xdr:clientData/>
  </xdr:oneCellAnchor>
  <xdr:oneCellAnchor>
    <xdr:from>
      <xdr:col>1</xdr:col>
      <xdr:colOff>361949</xdr:colOff>
      <xdr:row>278</xdr:row>
      <xdr:rowOff>72112</xdr:rowOff>
    </xdr:from>
    <xdr:ext cx="2762251" cy="2129444"/>
    <xdr:pic>
      <xdr:nvPicPr>
        <xdr:cNvPr id="49" name="Imagem 48">
          <a:extLst>
            <a:ext uri="{FF2B5EF4-FFF2-40B4-BE49-F238E27FC236}">
              <a16:creationId xmlns:a16="http://schemas.microsoft.com/office/drawing/2014/main" id="{65873786-BCA4-4658-9090-DFD2EE221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49" y="50592712"/>
          <a:ext cx="2762251" cy="2129444"/>
        </a:xfrm>
        <a:prstGeom prst="rect">
          <a:avLst/>
        </a:prstGeom>
      </xdr:spPr>
    </xdr:pic>
    <xdr:clientData/>
  </xdr:oneCellAnchor>
  <xdr:oneCellAnchor>
    <xdr:from>
      <xdr:col>1</xdr:col>
      <xdr:colOff>266700</xdr:colOff>
      <xdr:row>265</xdr:row>
      <xdr:rowOff>47625</xdr:rowOff>
    </xdr:from>
    <xdr:ext cx="3009900" cy="2212683"/>
    <xdr:pic>
      <xdr:nvPicPr>
        <xdr:cNvPr id="50" name="Imagem 49">
          <a:extLst>
            <a:ext uri="{FF2B5EF4-FFF2-40B4-BE49-F238E27FC236}">
              <a16:creationId xmlns:a16="http://schemas.microsoft.com/office/drawing/2014/main" id="{E30F6F73-0B3D-41FC-A8CA-BFCFA4DFE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8091725"/>
          <a:ext cx="3009900" cy="2212683"/>
        </a:xfrm>
        <a:prstGeom prst="rect">
          <a:avLst/>
        </a:prstGeom>
      </xdr:spPr>
    </xdr:pic>
    <xdr:clientData/>
  </xdr:oneCellAnchor>
  <xdr:oneCellAnchor>
    <xdr:from>
      <xdr:col>1</xdr:col>
      <xdr:colOff>366824</xdr:colOff>
      <xdr:row>252</xdr:row>
      <xdr:rowOff>66675</xdr:rowOff>
    </xdr:from>
    <xdr:ext cx="2648342" cy="2171700"/>
    <xdr:pic>
      <xdr:nvPicPr>
        <xdr:cNvPr id="51" name="Imagem 50">
          <a:extLst>
            <a:ext uri="{FF2B5EF4-FFF2-40B4-BE49-F238E27FC236}">
              <a16:creationId xmlns:a16="http://schemas.microsoft.com/office/drawing/2014/main" id="{F44D520E-DAF8-46FC-BE57-F6029B598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424" y="45634275"/>
          <a:ext cx="2648342" cy="2171700"/>
        </a:xfrm>
        <a:prstGeom prst="rect">
          <a:avLst/>
        </a:prstGeom>
      </xdr:spPr>
    </xdr:pic>
    <xdr:clientData/>
  </xdr:oneCellAnchor>
  <xdr:oneCellAnchor>
    <xdr:from>
      <xdr:col>1</xdr:col>
      <xdr:colOff>203415</xdr:colOff>
      <xdr:row>239</xdr:row>
      <xdr:rowOff>25342</xdr:rowOff>
    </xdr:from>
    <xdr:ext cx="3016035" cy="2232083"/>
    <xdr:pic>
      <xdr:nvPicPr>
        <xdr:cNvPr id="52" name="Imagem 51">
          <a:extLst>
            <a:ext uri="{FF2B5EF4-FFF2-40B4-BE49-F238E27FC236}">
              <a16:creationId xmlns:a16="http://schemas.microsoft.com/office/drawing/2014/main" id="{EFBDA52D-7F16-4B97-B301-A48B1BC82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015" y="43116442"/>
          <a:ext cx="3016035" cy="2232083"/>
        </a:xfrm>
        <a:prstGeom prst="rect">
          <a:avLst/>
        </a:prstGeom>
      </xdr:spPr>
    </xdr:pic>
    <xdr:clientData/>
  </xdr:oneCellAnchor>
  <xdr:oneCellAnchor>
    <xdr:from>
      <xdr:col>1</xdr:col>
      <xdr:colOff>342900</xdr:colOff>
      <xdr:row>226</xdr:row>
      <xdr:rowOff>28577</xdr:rowOff>
    </xdr:from>
    <xdr:ext cx="2666999" cy="2230908"/>
    <xdr:pic>
      <xdr:nvPicPr>
        <xdr:cNvPr id="53" name="Imagem 52">
          <a:extLst>
            <a:ext uri="{FF2B5EF4-FFF2-40B4-BE49-F238E27FC236}">
              <a16:creationId xmlns:a16="http://schemas.microsoft.com/office/drawing/2014/main" id="{74D539EC-6491-452A-8A88-9254FBAD2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40643177"/>
          <a:ext cx="2666999" cy="2230908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213</xdr:row>
      <xdr:rowOff>104775</xdr:rowOff>
    </xdr:from>
    <xdr:ext cx="3224573" cy="2009775"/>
    <xdr:pic>
      <xdr:nvPicPr>
        <xdr:cNvPr id="54" name="Imagem 53">
          <a:extLst>
            <a:ext uri="{FF2B5EF4-FFF2-40B4-BE49-F238E27FC236}">
              <a16:creationId xmlns:a16="http://schemas.microsoft.com/office/drawing/2014/main" id="{DD19B023-95F3-4710-B2BC-8C1DCC3FE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8242875"/>
          <a:ext cx="3224573" cy="2009775"/>
        </a:xfrm>
        <a:prstGeom prst="rect">
          <a:avLst/>
        </a:prstGeom>
      </xdr:spPr>
    </xdr:pic>
    <xdr:clientData/>
  </xdr:oneCellAnchor>
  <xdr:oneCellAnchor>
    <xdr:from>
      <xdr:col>1</xdr:col>
      <xdr:colOff>238126</xdr:colOff>
      <xdr:row>200</xdr:row>
      <xdr:rowOff>104775</xdr:rowOff>
    </xdr:from>
    <xdr:ext cx="2876549" cy="2135807"/>
    <xdr:pic>
      <xdr:nvPicPr>
        <xdr:cNvPr id="55" name="Imagem 54">
          <a:extLst>
            <a:ext uri="{FF2B5EF4-FFF2-40B4-BE49-F238E27FC236}">
              <a16:creationId xmlns:a16="http://schemas.microsoft.com/office/drawing/2014/main" id="{06CA74E9-524C-4072-8FD7-36C1F3EF2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6" y="35766375"/>
          <a:ext cx="2876549" cy="2135807"/>
        </a:xfrm>
        <a:prstGeom prst="rect">
          <a:avLst/>
        </a:prstGeom>
      </xdr:spPr>
    </xdr:pic>
    <xdr:clientData/>
  </xdr:oneCellAnchor>
  <xdr:oneCellAnchor>
    <xdr:from>
      <xdr:col>1</xdr:col>
      <xdr:colOff>131825</xdr:colOff>
      <xdr:row>187</xdr:row>
      <xdr:rowOff>114300</xdr:rowOff>
    </xdr:from>
    <xdr:ext cx="3156203" cy="2076450"/>
    <xdr:pic>
      <xdr:nvPicPr>
        <xdr:cNvPr id="56" name="Imagem 55">
          <a:extLst>
            <a:ext uri="{FF2B5EF4-FFF2-40B4-BE49-F238E27FC236}">
              <a16:creationId xmlns:a16="http://schemas.microsoft.com/office/drawing/2014/main" id="{7FC1BC38-E08C-4A4D-A35E-412506362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425" y="33299400"/>
          <a:ext cx="3156203" cy="2076450"/>
        </a:xfrm>
        <a:prstGeom prst="rect">
          <a:avLst/>
        </a:prstGeom>
      </xdr:spPr>
    </xdr:pic>
    <xdr:clientData/>
  </xdr:oneCellAnchor>
  <xdr:oneCellAnchor>
    <xdr:from>
      <xdr:col>1</xdr:col>
      <xdr:colOff>180031</xdr:colOff>
      <xdr:row>174</xdr:row>
      <xdr:rowOff>47626</xdr:rowOff>
    </xdr:from>
    <xdr:ext cx="3010844" cy="2162174"/>
    <xdr:pic>
      <xdr:nvPicPr>
        <xdr:cNvPr id="57" name="Imagem 56">
          <a:extLst>
            <a:ext uri="{FF2B5EF4-FFF2-40B4-BE49-F238E27FC236}">
              <a16:creationId xmlns:a16="http://schemas.microsoft.com/office/drawing/2014/main" id="{DE1C95E0-C6C0-4CF0-B4DE-6E60C5644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31" y="30756226"/>
          <a:ext cx="3010844" cy="2162174"/>
        </a:xfrm>
        <a:prstGeom prst="rect">
          <a:avLst/>
        </a:prstGeom>
      </xdr:spPr>
    </xdr:pic>
    <xdr:clientData/>
  </xdr:oneCellAnchor>
  <xdr:oneCellAnchor>
    <xdr:from>
      <xdr:col>1</xdr:col>
      <xdr:colOff>168507</xdr:colOff>
      <xdr:row>148</xdr:row>
      <xdr:rowOff>57149</xdr:rowOff>
    </xdr:from>
    <xdr:ext cx="3027503" cy="2143125"/>
    <xdr:pic>
      <xdr:nvPicPr>
        <xdr:cNvPr id="58" name="Imagem 57">
          <a:extLst>
            <a:ext uri="{FF2B5EF4-FFF2-40B4-BE49-F238E27FC236}">
              <a16:creationId xmlns:a16="http://schemas.microsoft.com/office/drawing/2014/main" id="{9867792F-54F6-4FE0-9146-CF963E47D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07" y="28289249"/>
          <a:ext cx="3027503" cy="2143125"/>
        </a:xfrm>
        <a:prstGeom prst="rect">
          <a:avLst/>
        </a:prstGeom>
      </xdr:spPr>
    </xdr:pic>
    <xdr:clientData/>
  </xdr:oneCellAnchor>
  <xdr:oneCellAnchor>
    <xdr:from>
      <xdr:col>1</xdr:col>
      <xdr:colOff>104775</xdr:colOff>
      <xdr:row>135</xdr:row>
      <xdr:rowOff>114299</xdr:rowOff>
    </xdr:from>
    <xdr:ext cx="3269962" cy="2040713"/>
    <xdr:pic>
      <xdr:nvPicPr>
        <xdr:cNvPr id="59" name="Imagem 58">
          <a:extLst>
            <a:ext uri="{FF2B5EF4-FFF2-40B4-BE49-F238E27FC236}">
              <a16:creationId xmlns:a16="http://schemas.microsoft.com/office/drawing/2014/main" id="{733A4292-491C-4B92-9AF6-FA01EF12B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5869899"/>
          <a:ext cx="3269962" cy="2040713"/>
        </a:xfrm>
        <a:prstGeom prst="rect">
          <a:avLst/>
        </a:prstGeom>
      </xdr:spPr>
    </xdr:pic>
    <xdr:clientData/>
  </xdr:oneCellAnchor>
  <xdr:twoCellAnchor editAs="oneCell">
    <xdr:from>
      <xdr:col>1</xdr:col>
      <xdr:colOff>200025</xdr:colOff>
      <xdr:row>161</xdr:row>
      <xdr:rowOff>40330</xdr:rowOff>
    </xdr:from>
    <xdr:to>
      <xdr:col>5</xdr:col>
      <xdr:colOff>485775</xdr:colOff>
      <xdr:row>172</xdr:row>
      <xdr:rowOff>161926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57B58FCE-DA23-C2E6-4102-44AF8DD70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33225430"/>
          <a:ext cx="2971800" cy="2217096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561976</xdr:colOff>
      <xdr:row>473</xdr:row>
      <xdr:rowOff>47870</xdr:rowOff>
    </xdr:from>
    <xdr:to>
      <xdr:col>5</xdr:col>
      <xdr:colOff>114300</xdr:colOff>
      <xdr:row>484</xdr:row>
      <xdr:rowOff>133350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ABAAEF9C-ACDA-49CE-1448-4011330F1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6" y="92859470"/>
          <a:ext cx="2238374" cy="2180980"/>
        </a:xfrm>
        <a:prstGeom prst="rect">
          <a:avLst/>
        </a:prstGeom>
      </xdr:spPr>
    </xdr:pic>
    <xdr:clientData/>
  </xdr:twoCellAnchor>
  <xdr:twoCellAnchor editAs="oneCell">
    <xdr:from>
      <xdr:col>1</xdr:col>
      <xdr:colOff>583934</xdr:colOff>
      <xdr:row>486</xdr:row>
      <xdr:rowOff>38099</xdr:rowOff>
    </xdr:from>
    <xdr:to>
      <xdr:col>4</xdr:col>
      <xdr:colOff>799625</xdr:colOff>
      <xdr:row>497</xdr:row>
      <xdr:rowOff>133348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5FBCB892-0F87-334C-EE76-048F9B873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534" y="95326199"/>
          <a:ext cx="2044491" cy="2190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O498"/>
  <sheetViews>
    <sheetView tabSelected="1" view="pageBreakPreview" topLeftCell="A40" zoomScale="70" zoomScaleNormal="70" zoomScaleSheetLayoutView="70" workbookViewId="0">
      <selection activeCell="P19" sqref="P19"/>
    </sheetView>
  </sheetViews>
  <sheetFormatPr defaultRowHeight="15" x14ac:dyDescent="0.25"/>
  <cols>
    <col min="1" max="1" width="9.140625" style="47"/>
    <col min="5" max="5" width="12.85546875" style="38" bestFit="1" customWidth="1"/>
    <col min="6" max="6" width="11.42578125" style="47" customWidth="1"/>
    <col min="7" max="7" width="6.85546875" style="38" bestFit="1" customWidth="1"/>
    <col min="8" max="8" width="6.28515625" style="47" bestFit="1" customWidth="1"/>
    <col min="9" max="9" width="15.7109375" style="38" customWidth="1"/>
    <col min="10" max="10" width="32.140625" style="45" customWidth="1"/>
    <col min="11" max="11" width="33.5703125" style="12" customWidth="1"/>
    <col min="15" max="15" width="12" bestFit="1" customWidth="1"/>
  </cols>
  <sheetData>
    <row r="1" spans="1:15" x14ac:dyDescent="0.25">
      <c r="A1" s="82" t="s">
        <v>29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5" x14ac:dyDescent="0.25">
      <c r="A2" s="83" t="s">
        <v>24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5" ht="15" customHeight="1" x14ac:dyDescent="0.25">
      <c r="A3" s="73" t="s">
        <v>26</v>
      </c>
      <c r="B3" s="60" t="s">
        <v>0</v>
      </c>
      <c r="C3" s="60" t="s">
        <v>1</v>
      </c>
      <c r="D3" s="60"/>
      <c r="E3" s="60" t="s">
        <v>2</v>
      </c>
      <c r="F3" s="73" t="s">
        <v>16</v>
      </c>
      <c r="G3" s="73" t="s">
        <v>15</v>
      </c>
      <c r="H3" s="60" t="s">
        <v>3</v>
      </c>
      <c r="I3" s="77" t="s">
        <v>4</v>
      </c>
      <c r="J3" s="76" t="s">
        <v>5</v>
      </c>
      <c r="K3" s="86" t="s">
        <v>23</v>
      </c>
      <c r="M3" t="s">
        <v>52</v>
      </c>
      <c r="O3" s="7">
        <f ca="1">TODAY()</f>
        <v>46265</v>
      </c>
    </row>
    <row r="4" spans="1:15" x14ac:dyDescent="0.25">
      <c r="A4" s="59"/>
      <c r="B4" s="60"/>
      <c r="C4" s="60"/>
      <c r="D4" s="60"/>
      <c r="E4" s="60"/>
      <c r="F4" s="60"/>
      <c r="G4" s="73"/>
      <c r="H4" s="60"/>
      <c r="I4" s="78"/>
      <c r="J4" s="76"/>
      <c r="K4" s="87"/>
    </row>
    <row r="5" spans="1:15" x14ac:dyDescent="0.25">
      <c r="A5" s="59">
        <v>1</v>
      </c>
      <c r="B5" s="1">
        <v>393</v>
      </c>
      <c r="C5" s="60">
        <v>993045</v>
      </c>
      <c r="D5" s="60"/>
      <c r="E5" s="50">
        <v>41025</v>
      </c>
      <c r="F5" s="3" t="str">
        <f ca="1">IF(TRUNC((TODAY()-E5)/365)=0,CONCATENATE(ROUND(12*((TODAY()-E5)/365-TRUNC((TODAY()-E5)/365)),0)," m."),IF(ROUND(12*((TODAY()-E5)/365-TRUNC((TODAY()-E5)/365)),0)=0,CONCATENATE(TRUNC((TODAY()-E5)/365)," a."),CONCATENATE(TRUNC((TODAY()-E5)/365)," a ",ROUND(12*((TODAY()-E5)/365-TRUNC((TODAY()-E5)/365)),0)," m.")))</f>
        <v>14 a 4 m.</v>
      </c>
      <c r="G5" s="21">
        <f ca="1">$O$3-E5</f>
        <v>5240</v>
      </c>
      <c r="H5" s="5" t="s">
        <v>6</v>
      </c>
      <c r="I5" s="21" t="s">
        <v>7</v>
      </c>
      <c r="J5" s="39" t="s">
        <v>27</v>
      </c>
      <c r="K5" s="61"/>
    </row>
    <row r="6" spans="1:15" x14ac:dyDescent="0.25">
      <c r="A6" s="59"/>
      <c r="B6" s="63"/>
      <c r="C6" s="63"/>
      <c r="D6" s="63"/>
      <c r="E6" s="63"/>
      <c r="F6" s="64"/>
      <c r="G6" s="22"/>
      <c r="H6" s="10"/>
      <c r="I6" s="8"/>
      <c r="J6" s="40"/>
      <c r="K6" s="62"/>
    </row>
    <row r="7" spans="1:15" ht="15" customHeight="1" x14ac:dyDescent="0.25">
      <c r="A7" s="59"/>
      <c r="B7" s="63"/>
      <c r="C7" s="63"/>
      <c r="D7" s="63"/>
      <c r="E7" s="63"/>
      <c r="F7" s="64"/>
      <c r="G7" s="48"/>
      <c r="H7" s="13" t="s">
        <v>8</v>
      </c>
      <c r="I7" s="9">
        <v>46210</v>
      </c>
      <c r="J7" s="41"/>
      <c r="K7" s="62"/>
    </row>
    <row r="8" spans="1:15" ht="15" customHeight="1" x14ac:dyDescent="0.25">
      <c r="A8" s="59"/>
      <c r="B8" s="63"/>
      <c r="C8" s="63"/>
      <c r="D8" s="63"/>
      <c r="E8" s="63"/>
      <c r="F8" s="64"/>
      <c r="G8" s="49"/>
      <c r="H8" s="13" t="s">
        <v>21</v>
      </c>
      <c r="I8" s="11" t="str">
        <f>IF(TRUNC((I7-E5)/365)=0,CONCATENATE(ROUND(12*((I7-E5)/365-TRUNC((I7-E5)/365)),0)," m."),IF(ROUND(12*((I7-E5)/365-TRUNC((I7-E5)/365)),0)=0,CONCATENATE(TRUNC((I7-E5)/365)," a."),CONCATENATE(TRUNC((I7-E5)/365)," a ",ROUND(12*((I7-E5)/365-TRUNC((I7-E5)/365)),0)," m.")))</f>
        <v>14 a 2 m.</v>
      </c>
      <c r="J8" s="23"/>
      <c r="K8" s="62"/>
    </row>
    <row r="9" spans="1:15" ht="15" customHeight="1" x14ac:dyDescent="0.25">
      <c r="A9" s="59"/>
      <c r="B9" s="63"/>
      <c r="C9" s="63"/>
      <c r="D9" s="63"/>
      <c r="E9" s="63"/>
      <c r="F9" s="64"/>
      <c r="G9" s="49"/>
      <c r="H9" s="46"/>
      <c r="I9" s="46" t="s">
        <v>17</v>
      </c>
      <c r="J9" s="23">
        <v>46210</v>
      </c>
      <c r="K9" s="62"/>
    </row>
    <row r="10" spans="1:15" ht="15" customHeight="1" x14ac:dyDescent="0.25">
      <c r="A10" s="59"/>
      <c r="B10" s="63"/>
      <c r="C10" s="63"/>
      <c r="D10" s="63"/>
      <c r="E10" s="63"/>
      <c r="F10" s="64"/>
      <c r="G10" s="49"/>
      <c r="H10" s="38"/>
      <c r="I10" s="46" t="s">
        <v>22</v>
      </c>
      <c r="J10" s="41" t="str">
        <f>IF(TRUNC((J9-E5)/365)=0,CONCATENATE(ROUND(12*((J9-E5)/365-TRUNC((J9-E5)/365)),0)," m."),IF(ROUND(12*((J9-E5)/365-TRUNC((J9-E5)/365)),0)=0,CONCATENATE(TRUNC((J9-E5)/365)," a."),CONCATENATE(TRUNC((J9-E5)/365)," a ",ROUND(12*((J9-E5)/365-TRUNC((J9-E5)/365)),0)," m.")))</f>
        <v>14 a 2 m.</v>
      </c>
      <c r="K10" s="62"/>
    </row>
    <row r="11" spans="1:15" ht="15" customHeight="1" x14ac:dyDescent="0.25">
      <c r="A11" s="59"/>
      <c r="B11" s="63"/>
      <c r="C11" s="63"/>
      <c r="D11" s="63"/>
      <c r="E11" s="63"/>
      <c r="F11" s="64"/>
      <c r="G11" s="74" t="s">
        <v>18</v>
      </c>
      <c r="H11" s="75"/>
      <c r="I11" s="46">
        <v>420</v>
      </c>
      <c r="J11" s="41" t="s">
        <v>19</v>
      </c>
      <c r="K11" s="62"/>
    </row>
    <row r="12" spans="1:15" ht="15" customHeight="1" x14ac:dyDescent="0.25">
      <c r="A12" s="59"/>
      <c r="B12" s="63"/>
      <c r="C12" s="63"/>
      <c r="D12" s="63"/>
      <c r="E12" s="63"/>
      <c r="F12" s="64"/>
      <c r="G12" s="49"/>
      <c r="H12" s="38"/>
      <c r="I12" s="46" t="s">
        <v>20</v>
      </c>
      <c r="J12" s="42"/>
      <c r="K12" s="62"/>
    </row>
    <row r="13" spans="1:15" ht="15" customHeight="1" x14ac:dyDescent="0.25">
      <c r="A13" s="59"/>
      <c r="B13" s="63"/>
      <c r="C13" s="63"/>
      <c r="D13" s="63"/>
      <c r="E13" s="63"/>
      <c r="F13" s="64"/>
      <c r="G13" s="49"/>
      <c r="H13" s="16"/>
      <c r="I13" s="18">
        <v>5.08</v>
      </c>
      <c r="J13" s="42"/>
      <c r="K13" s="62"/>
    </row>
    <row r="14" spans="1:15" x14ac:dyDescent="0.25">
      <c r="A14" s="59"/>
      <c r="B14" s="63"/>
      <c r="C14" s="63"/>
      <c r="D14" s="63"/>
      <c r="E14" s="63"/>
      <c r="F14" s="64"/>
      <c r="G14" s="49"/>
      <c r="H14" s="38"/>
      <c r="I14" s="46" t="s">
        <v>9</v>
      </c>
      <c r="J14" s="42"/>
      <c r="K14" s="62"/>
    </row>
    <row r="15" spans="1:15" x14ac:dyDescent="0.25">
      <c r="A15" s="59"/>
      <c r="B15" s="63"/>
      <c r="C15" s="63"/>
      <c r="D15" s="63"/>
      <c r="E15" s="63"/>
      <c r="F15" s="64"/>
      <c r="G15" s="49"/>
      <c r="H15" s="17"/>
      <c r="I15" s="19">
        <f>I13*I11</f>
        <v>2133.6</v>
      </c>
      <c r="J15" s="43"/>
      <c r="K15" s="62"/>
    </row>
    <row r="16" spans="1:15" x14ac:dyDescent="0.25">
      <c r="A16" s="59"/>
      <c r="B16" s="63"/>
      <c r="C16" s="63"/>
      <c r="D16" s="63"/>
      <c r="E16" s="63"/>
      <c r="F16" s="64"/>
      <c r="G16" s="24"/>
      <c r="H16" s="67"/>
      <c r="I16" s="67"/>
      <c r="J16" s="41"/>
      <c r="K16" s="62"/>
    </row>
    <row r="17" spans="1:11" x14ac:dyDescent="0.25">
      <c r="A17" s="59"/>
      <c r="B17" s="63"/>
      <c r="C17" s="63"/>
      <c r="D17" s="63"/>
      <c r="E17" s="63"/>
      <c r="F17" s="64"/>
      <c r="G17" s="25"/>
      <c r="H17" s="32"/>
      <c r="I17" s="33"/>
      <c r="J17" s="44"/>
      <c r="K17" s="62"/>
    </row>
    <row r="18" spans="1:11" ht="18" customHeight="1" x14ac:dyDescent="0.25">
      <c r="A18" s="59">
        <f>1+A5</f>
        <v>2</v>
      </c>
      <c r="B18" s="1">
        <v>412</v>
      </c>
      <c r="C18" s="60">
        <v>993021</v>
      </c>
      <c r="D18" s="60"/>
      <c r="E18" s="50">
        <v>41186</v>
      </c>
      <c r="F18" s="3" t="str">
        <f ca="1">IF(TRUNC((TODAY()-E18)/365)=0,CONCATENATE(ROUND(12*((TODAY()-E18)/365-TRUNC((TODAY()-E18)/365)),0)," m."),IF(ROUND(12*((TODAY()-E18)/365-TRUNC((TODAY()-E18)/365)),0)=0,CONCATENATE(TRUNC((TODAY()-E18)/365)," a."),CONCATENATE(TRUNC((TODAY()-E18)/365)," a ",ROUND(12*((TODAY()-E18)/365-TRUNC((TODAY()-E18)/365)),0)," m.")))</f>
        <v>13 a 11 m.</v>
      </c>
      <c r="G18" s="26">
        <f ca="1">$O$3-E18</f>
        <v>5079</v>
      </c>
      <c r="H18" s="27" t="s">
        <v>6</v>
      </c>
      <c r="I18" s="27" t="s">
        <v>7</v>
      </c>
      <c r="J18" s="39" t="s">
        <v>27</v>
      </c>
      <c r="K18" s="88" t="s">
        <v>30</v>
      </c>
    </row>
    <row r="19" spans="1:11" x14ac:dyDescent="0.25">
      <c r="A19" s="59"/>
      <c r="B19" s="63"/>
      <c r="C19" s="63"/>
      <c r="D19" s="63"/>
      <c r="E19" s="63"/>
      <c r="F19" s="64"/>
      <c r="G19" s="22"/>
      <c r="H19" s="10"/>
      <c r="I19" s="8"/>
      <c r="J19" s="40"/>
      <c r="K19" s="89"/>
    </row>
    <row r="20" spans="1:11" ht="15" customHeight="1" x14ac:dyDescent="0.25">
      <c r="A20" s="59"/>
      <c r="B20" s="63"/>
      <c r="C20" s="63"/>
      <c r="D20" s="63"/>
      <c r="E20" s="63"/>
      <c r="F20" s="64"/>
      <c r="G20" s="48"/>
      <c r="H20" s="13" t="s">
        <v>8</v>
      </c>
      <c r="I20" s="9">
        <v>46210</v>
      </c>
      <c r="J20" s="41"/>
      <c r="K20" s="89"/>
    </row>
    <row r="21" spans="1:11" ht="15" customHeight="1" x14ac:dyDescent="0.25">
      <c r="A21" s="59"/>
      <c r="B21" s="63"/>
      <c r="C21" s="63"/>
      <c r="D21" s="63"/>
      <c r="E21" s="63"/>
      <c r="F21" s="64"/>
      <c r="G21" s="49"/>
      <c r="H21" s="13" t="s">
        <v>21</v>
      </c>
      <c r="I21" s="11" t="str">
        <f>IF(TRUNC((I20-E18)/365)=0,CONCATENATE(ROUND(12*((I20-E18)/365-TRUNC((I20-E18)/365)),0)," m."),IF(ROUND(12*((I20-E18)/365-TRUNC((I20-E18)/365)),0)=0,CONCATENATE(TRUNC((I20-E18)/365)," a."),CONCATENATE(TRUNC((I20-E18)/365)," a ",ROUND(12*((I20-E18)/365-TRUNC((I20-E18)/365)),0)," m.")))</f>
        <v>13 a 9 m.</v>
      </c>
      <c r="J21" s="23"/>
      <c r="K21" s="89"/>
    </row>
    <row r="22" spans="1:11" ht="15" customHeight="1" x14ac:dyDescent="0.25">
      <c r="A22" s="59"/>
      <c r="B22" s="63"/>
      <c r="C22" s="63"/>
      <c r="D22" s="63"/>
      <c r="E22" s="63"/>
      <c r="F22" s="64"/>
      <c r="G22" s="65" t="s">
        <v>17</v>
      </c>
      <c r="H22" s="66"/>
      <c r="I22" s="66"/>
      <c r="J22" s="23">
        <v>46210</v>
      </c>
      <c r="K22" s="89"/>
    </row>
    <row r="23" spans="1:11" ht="15" customHeight="1" x14ac:dyDescent="0.25">
      <c r="A23" s="59"/>
      <c r="B23" s="63"/>
      <c r="C23" s="63"/>
      <c r="D23" s="63"/>
      <c r="E23" s="63"/>
      <c r="F23" s="64"/>
      <c r="G23" s="65" t="s">
        <v>22</v>
      </c>
      <c r="H23" s="66"/>
      <c r="I23" s="66"/>
      <c r="J23" s="41" t="str">
        <f>IF(TRUNC((J22-E18)/365)=0,CONCATENATE(ROUND(12*((J22-E18)/365-TRUNC((J22-E18)/365)),0)," m."),IF(ROUND(12*((J22-E18)/365-TRUNC((J22-E18)/365)),0)=0,CONCATENATE(TRUNC((J22-E18)/365)," a."),CONCATENATE(TRUNC((J22-E18)/365)," a ",ROUND(12*((J22-E18)/365-TRUNC((J22-E18)/365)),0)," m.")))</f>
        <v>13 a 9 m.</v>
      </c>
      <c r="K23" s="89"/>
    </row>
    <row r="24" spans="1:11" ht="15" customHeight="1" x14ac:dyDescent="0.25">
      <c r="A24" s="59"/>
      <c r="B24" s="63"/>
      <c r="C24" s="63"/>
      <c r="D24" s="63"/>
      <c r="E24" s="63"/>
      <c r="F24" s="64"/>
      <c r="G24" s="28" t="s">
        <v>18</v>
      </c>
      <c r="H24" s="6">
        <v>405</v>
      </c>
      <c r="I24" s="6" t="s">
        <v>19</v>
      </c>
      <c r="J24" s="41"/>
      <c r="K24" s="89"/>
    </row>
    <row r="25" spans="1:11" ht="15" customHeight="1" x14ac:dyDescent="0.25">
      <c r="A25" s="59"/>
      <c r="B25" s="63"/>
      <c r="C25" s="63"/>
      <c r="D25" s="63"/>
      <c r="E25" s="63"/>
      <c r="F25" s="64"/>
      <c r="G25" s="65" t="s">
        <v>20</v>
      </c>
      <c r="H25" s="66"/>
      <c r="I25" s="66"/>
      <c r="J25" s="42"/>
      <c r="K25" s="89"/>
    </row>
    <row r="26" spans="1:11" ht="15" customHeight="1" x14ac:dyDescent="0.25">
      <c r="A26" s="59"/>
      <c r="B26" s="63"/>
      <c r="C26" s="63"/>
      <c r="D26" s="63"/>
      <c r="E26" s="63"/>
      <c r="F26" s="64"/>
      <c r="G26" s="49"/>
      <c r="H26" s="6"/>
      <c r="I26" s="14">
        <v>5.08</v>
      </c>
      <c r="J26" s="42"/>
      <c r="K26" s="89"/>
    </row>
    <row r="27" spans="1:11" x14ac:dyDescent="0.25">
      <c r="A27" s="59"/>
      <c r="B27" s="63"/>
      <c r="C27" s="63"/>
      <c r="D27" s="63"/>
      <c r="E27" s="63"/>
      <c r="F27" s="64"/>
      <c r="G27" s="65" t="s">
        <v>9</v>
      </c>
      <c r="H27" s="66"/>
      <c r="I27" s="66"/>
      <c r="J27" s="42"/>
      <c r="K27" s="89"/>
    </row>
    <row r="28" spans="1:11" x14ac:dyDescent="0.25">
      <c r="A28" s="59"/>
      <c r="B28" s="63"/>
      <c r="C28" s="63"/>
      <c r="D28" s="63"/>
      <c r="E28" s="63"/>
      <c r="F28" s="64"/>
      <c r="G28" s="24"/>
      <c r="H28" s="6"/>
      <c r="I28" s="15">
        <f>I26*H24</f>
        <v>2057.4</v>
      </c>
      <c r="J28" s="41"/>
      <c r="K28" s="89"/>
    </row>
    <row r="29" spans="1:11" x14ac:dyDescent="0.25">
      <c r="A29" s="59"/>
      <c r="B29" s="63"/>
      <c r="C29" s="63"/>
      <c r="D29" s="63"/>
      <c r="E29" s="63"/>
      <c r="F29" s="64"/>
      <c r="G29" s="24"/>
      <c r="H29" s="67"/>
      <c r="I29" s="67"/>
      <c r="J29" s="41"/>
      <c r="K29" s="89"/>
    </row>
    <row r="30" spans="1:11" x14ac:dyDescent="0.25">
      <c r="A30" s="59"/>
      <c r="B30" s="63"/>
      <c r="C30" s="63"/>
      <c r="D30" s="63"/>
      <c r="E30" s="63"/>
      <c r="F30" s="64"/>
      <c r="G30" s="25"/>
      <c r="H30" s="32"/>
      <c r="I30" s="33"/>
      <c r="J30" s="44"/>
      <c r="K30" s="89"/>
    </row>
    <row r="31" spans="1:11" ht="15" customHeight="1" x14ac:dyDescent="0.25">
      <c r="A31" s="59">
        <f>1+A18</f>
        <v>3</v>
      </c>
      <c r="B31" s="1">
        <v>431</v>
      </c>
      <c r="C31" s="60">
        <v>993160</v>
      </c>
      <c r="D31" s="60"/>
      <c r="E31" s="51">
        <v>41632</v>
      </c>
      <c r="F31" s="3" t="str">
        <f ca="1">IF(TRUNC((TODAY()-E31)/365)=0,CONCATENATE(ROUND(12*((TODAY()-E31)/365-TRUNC((TODAY()-E31)/365)),0)," m."),IF(ROUND(12*((TODAY()-E31)/365-TRUNC((TODAY()-E31)/365)),0)=0,CONCATENATE(TRUNC((TODAY()-E31)/365)," a."),CONCATENATE(TRUNC((TODAY()-E31)/365)," a ",ROUND(12*((TODAY()-E31)/365-TRUNC((TODAY()-E31)/365)),0)," m.")))</f>
        <v>12 a 8 m.</v>
      </c>
      <c r="G31" s="26">
        <f ca="1">$O$3-E31</f>
        <v>4633</v>
      </c>
      <c r="H31" s="27" t="s">
        <v>6</v>
      </c>
      <c r="I31" s="27" t="s">
        <v>7</v>
      </c>
      <c r="J31" s="39" t="s">
        <v>27</v>
      </c>
      <c r="K31" s="61" t="s">
        <v>31</v>
      </c>
    </row>
    <row r="32" spans="1:11" ht="15" customHeight="1" x14ac:dyDescent="0.25">
      <c r="A32" s="59"/>
      <c r="B32" s="63"/>
      <c r="C32" s="63"/>
      <c r="D32" s="63"/>
      <c r="E32" s="63"/>
      <c r="F32" s="64"/>
      <c r="G32" s="22"/>
      <c r="H32" s="10"/>
      <c r="I32" s="8"/>
      <c r="J32" s="40"/>
      <c r="K32" s="62"/>
    </row>
    <row r="33" spans="1:11" ht="15" customHeight="1" x14ac:dyDescent="0.25">
      <c r="A33" s="59"/>
      <c r="B33" s="63"/>
      <c r="C33" s="63"/>
      <c r="D33" s="63"/>
      <c r="E33" s="63"/>
      <c r="F33" s="64"/>
      <c r="G33" s="48"/>
      <c r="H33" s="13" t="s">
        <v>8</v>
      </c>
      <c r="I33" s="9">
        <v>46210</v>
      </c>
      <c r="J33" s="41"/>
      <c r="K33" s="62"/>
    </row>
    <row r="34" spans="1:11" ht="15" customHeight="1" x14ac:dyDescent="0.25">
      <c r="A34" s="59"/>
      <c r="B34" s="63"/>
      <c r="C34" s="63"/>
      <c r="D34" s="63"/>
      <c r="E34" s="63"/>
      <c r="F34" s="64"/>
      <c r="G34" s="49"/>
      <c r="H34" s="13" t="s">
        <v>21</v>
      </c>
      <c r="I34" s="11" t="str">
        <f>IF(TRUNC((I33-E31)/365)=0,CONCATENATE(ROUND(12*((I33-E31)/365-TRUNC((I33-E31)/365)),0)," m."),IF(ROUND(12*((I33-E31)/365-TRUNC((I33-E31)/365)),0)=0,CONCATENATE(TRUNC((I33-E31)/365)," a."),CONCATENATE(TRUNC((I33-E31)/365)," a ",ROUND(12*((I33-E31)/365-TRUNC((I33-E31)/365)),0)," m.")))</f>
        <v>12 a 7 m.</v>
      </c>
      <c r="J34" s="23"/>
      <c r="K34" s="62"/>
    </row>
    <row r="35" spans="1:11" ht="15" customHeight="1" x14ac:dyDescent="0.25">
      <c r="A35" s="59"/>
      <c r="B35" s="63"/>
      <c r="C35" s="63"/>
      <c r="D35" s="63"/>
      <c r="E35" s="63"/>
      <c r="F35" s="64"/>
      <c r="G35" s="65" t="s">
        <v>17</v>
      </c>
      <c r="H35" s="66"/>
      <c r="I35" s="66"/>
      <c r="J35" s="23">
        <v>46210</v>
      </c>
      <c r="K35" s="62"/>
    </row>
    <row r="36" spans="1:11" ht="15" customHeight="1" x14ac:dyDescent="0.25">
      <c r="A36" s="59"/>
      <c r="B36" s="63"/>
      <c r="C36" s="63"/>
      <c r="D36" s="63"/>
      <c r="E36" s="63"/>
      <c r="F36" s="64"/>
      <c r="G36" s="65" t="s">
        <v>22</v>
      </c>
      <c r="H36" s="66"/>
      <c r="I36" s="66"/>
      <c r="J36" s="41" t="str">
        <f>IF(TRUNC((J35-E31)/365)=0,CONCATENATE(ROUND(12*((J35-E31)/365-TRUNC((J35-E31)/365)),0)," m."),IF(ROUND(12*((J35-E31)/365-TRUNC((J35-E31)/365)),0)=0,CONCATENATE(TRUNC((J35-E31)/365)," a."),CONCATENATE(TRUNC((J35-E31)/365)," a ",ROUND(12*((J35-E31)/365-TRUNC((J35-E31)/365)),0)," m.")))</f>
        <v>12 a 7 m.</v>
      </c>
      <c r="K36" s="62"/>
    </row>
    <row r="37" spans="1:11" ht="15" customHeight="1" x14ac:dyDescent="0.25">
      <c r="A37" s="59"/>
      <c r="B37" s="63"/>
      <c r="C37" s="63"/>
      <c r="D37" s="63"/>
      <c r="E37" s="63"/>
      <c r="F37" s="64"/>
      <c r="G37" s="28" t="s">
        <v>18</v>
      </c>
      <c r="H37" s="6">
        <v>520</v>
      </c>
      <c r="I37" s="6" t="s">
        <v>19</v>
      </c>
      <c r="J37" s="41"/>
      <c r="K37" s="62"/>
    </row>
    <row r="38" spans="1:11" x14ac:dyDescent="0.25">
      <c r="A38" s="59"/>
      <c r="B38" s="63"/>
      <c r="C38" s="63"/>
      <c r="D38" s="63"/>
      <c r="E38" s="63"/>
      <c r="F38" s="64"/>
      <c r="G38" s="65" t="s">
        <v>20</v>
      </c>
      <c r="H38" s="66"/>
      <c r="I38" s="66"/>
      <c r="J38" s="42"/>
      <c r="K38" s="62"/>
    </row>
    <row r="39" spans="1:11" x14ac:dyDescent="0.25">
      <c r="A39" s="59"/>
      <c r="B39" s="63"/>
      <c r="C39" s="63"/>
      <c r="D39" s="63"/>
      <c r="E39" s="63"/>
      <c r="F39" s="64"/>
      <c r="G39" s="49"/>
      <c r="H39" s="6"/>
      <c r="I39" s="14">
        <v>5.08</v>
      </c>
      <c r="J39" s="42"/>
      <c r="K39" s="62"/>
    </row>
    <row r="40" spans="1:11" x14ac:dyDescent="0.25">
      <c r="A40" s="59"/>
      <c r="B40" s="63"/>
      <c r="C40" s="63"/>
      <c r="D40" s="63"/>
      <c r="E40" s="63"/>
      <c r="F40" s="64"/>
      <c r="G40" s="65" t="s">
        <v>9</v>
      </c>
      <c r="H40" s="66"/>
      <c r="I40" s="66"/>
      <c r="J40" s="42"/>
      <c r="K40" s="62"/>
    </row>
    <row r="41" spans="1:11" x14ac:dyDescent="0.25">
      <c r="A41" s="59"/>
      <c r="B41" s="63"/>
      <c r="C41" s="63"/>
      <c r="D41" s="63"/>
      <c r="E41" s="63"/>
      <c r="F41" s="64"/>
      <c r="G41" s="24"/>
      <c r="H41" s="6"/>
      <c r="I41" s="15">
        <f>I39*H37</f>
        <v>2641.6</v>
      </c>
      <c r="J41" s="41"/>
      <c r="K41" s="62"/>
    </row>
    <row r="42" spans="1:11" x14ac:dyDescent="0.25">
      <c r="A42" s="59"/>
      <c r="B42" s="63"/>
      <c r="C42" s="63"/>
      <c r="D42" s="63"/>
      <c r="E42" s="63"/>
      <c r="F42" s="64"/>
      <c r="G42" s="24"/>
      <c r="H42" s="67"/>
      <c r="I42" s="67"/>
      <c r="J42" s="41"/>
      <c r="K42" s="62"/>
    </row>
    <row r="43" spans="1:11" x14ac:dyDescent="0.25">
      <c r="A43" s="59"/>
      <c r="B43" s="63"/>
      <c r="C43" s="63"/>
      <c r="D43" s="63"/>
      <c r="E43" s="63"/>
      <c r="F43" s="64"/>
      <c r="G43" s="25"/>
      <c r="H43" s="32"/>
      <c r="I43" s="33"/>
      <c r="J43" s="44"/>
      <c r="K43" s="62"/>
    </row>
    <row r="44" spans="1:11" ht="15" customHeight="1" x14ac:dyDescent="0.25">
      <c r="A44" s="59">
        <v>4</v>
      </c>
      <c r="B44" s="1">
        <v>444</v>
      </c>
      <c r="C44" s="60">
        <v>993304</v>
      </c>
      <c r="D44" s="60"/>
      <c r="E44" s="50">
        <v>41917</v>
      </c>
      <c r="F44" s="3" t="str">
        <f ca="1">IF(TRUNC((TODAY()-E44)/365)=0,CONCATENATE(ROUND(12*((TODAY()-E44)/365-TRUNC((TODAY()-E44)/365)),0)," m."),IF(ROUND(12*((TODAY()-E44)/365-TRUNC((TODAY()-E44)/365)),0)=0,CONCATENATE(TRUNC((TODAY()-E44)/365)," a."),CONCATENATE(TRUNC((TODAY()-E44)/365)," a ",ROUND(12*((TODAY()-E44)/365-TRUNC((TODAY()-E44)/365)),0)," m.")))</f>
        <v>11 a 11 m.</v>
      </c>
      <c r="G44" s="26">
        <f ca="1">$O$3-E44</f>
        <v>4348</v>
      </c>
      <c r="H44" s="27" t="s">
        <v>6</v>
      </c>
      <c r="I44" s="27" t="s">
        <v>7</v>
      </c>
      <c r="J44" s="37" t="s">
        <v>51</v>
      </c>
      <c r="K44" s="61" t="s">
        <v>30</v>
      </c>
    </row>
    <row r="45" spans="1:11" ht="15" customHeight="1" x14ac:dyDescent="0.25">
      <c r="A45" s="59"/>
      <c r="B45" s="68"/>
      <c r="C45" s="68"/>
      <c r="D45" s="68"/>
      <c r="E45" s="68"/>
      <c r="F45" s="69"/>
      <c r="G45" s="22"/>
      <c r="H45" s="10"/>
      <c r="I45" s="8"/>
      <c r="J45" s="40"/>
      <c r="K45" s="62"/>
    </row>
    <row r="46" spans="1:11" ht="15" customHeight="1" x14ac:dyDescent="0.25">
      <c r="A46" s="59"/>
      <c r="B46" s="68"/>
      <c r="C46" s="68"/>
      <c r="D46" s="68"/>
      <c r="E46" s="68"/>
      <c r="F46" s="69"/>
      <c r="G46" s="48"/>
      <c r="H46" s="13" t="s">
        <v>8</v>
      </c>
      <c r="I46" s="9">
        <v>46210</v>
      </c>
      <c r="J46" s="41"/>
      <c r="K46" s="62"/>
    </row>
    <row r="47" spans="1:11" ht="15" customHeight="1" x14ac:dyDescent="0.25">
      <c r="A47" s="59"/>
      <c r="B47" s="68"/>
      <c r="C47" s="68"/>
      <c r="D47" s="68"/>
      <c r="E47" s="68"/>
      <c r="F47" s="69"/>
      <c r="G47" s="49"/>
      <c r="H47" s="13" t="s">
        <v>21</v>
      </c>
      <c r="I47" s="11" t="str">
        <f>IF(TRUNC((I46-E44)/365)=0,CONCATENATE(ROUND(12*((I46-E44)/365-TRUNC((I46-E44)/365)),0)," m."),IF(ROUND(12*((I46-E44)/365-TRUNC((I46-E44)/365)),0)=0,CONCATENATE(TRUNC((I46-E44)/365)," a."),CONCATENATE(TRUNC((I46-E44)/365)," a ",ROUND(12*((I46-E44)/365-TRUNC((I46-E44)/365)),0)," m.")))</f>
        <v>11 a 9 m.</v>
      </c>
      <c r="J47" s="23"/>
      <c r="K47" s="62"/>
    </row>
    <row r="48" spans="1:11" ht="15" customHeight="1" x14ac:dyDescent="0.25">
      <c r="A48" s="59"/>
      <c r="B48" s="68"/>
      <c r="C48" s="68"/>
      <c r="D48" s="68"/>
      <c r="E48" s="68"/>
      <c r="F48" s="69"/>
      <c r="G48" s="65" t="s">
        <v>17</v>
      </c>
      <c r="H48" s="66"/>
      <c r="I48" s="66"/>
      <c r="J48" s="23">
        <v>46210</v>
      </c>
      <c r="K48" s="62"/>
    </row>
    <row r="49" spans="1:11" ht="15" customHeight="1" x14ac:dyDescent="0.25">
      <c r="A49" s="59"/>
      <c r="B49" s="68"/>
      <c r="C49" s="68"/>
      <c r="D49" s="68"/>
      <c r="E49" s="68"/>
      <c r="F49" s="69"/>
      <c r="G49" s="65" t="s">
        <v>22</v>
      </c>
      <c r="H49" s="66"/>
      <c r="I49" s="66"/>
      <c r="J49" s="41" t="str">
        <f>IF(TRUNC((J48-E44)/365)=0,CONCATENATE(ROUND(12*((J48-E44)/365-TRUNC((J48-E44)/365)),0)," m."),IF(ROUND(12*((J48-E44)/365-TRUNC((J48-E44)/365)),0)=0,CONCATENATE(TRUNC((J48-E44)/365)," a."),CONCATENATE(TRUNC((J48-E44)/365)," a ",ROUND(12*((J48-E44)/365-TRUNC((J48-E44)/365)),0)," m.")))</f>
        <v>11 a 9 m.</v>
      </c>
      <c r="K49" s="62"/>
    </row>
    <row r="50" spans="1:11" ht="15" customHeight="1" x14ac:dyDescent="0.25">
      <c r="A50" s="59"/>
      <c r="B50" s="68"/>
      <c r="C50" s="68"/>
      <c r="D50" s="68"/>
      <c r="E50" s="68"/>
      <c r="F50" s="69"/>
      <c r="G50" s="28" t="s">
        <v>18</v>
      </c>
      <c r="H50" s="6">
        <v>530</v>
      </c>
      <c r="I50" s="6" t="s">
        <v>19</v>
      </c>
      <c r="J50" s="41"/>
      <c r="K50" s="62"/>
    </row>
    <row r="51" spans="1:11" x14ac:dyDescent="0.25">
      <c r="A51" s="59"/>
      <c r="B51" s="68"/>
      <c r="C51" s="68"/>
      <c r="D51" s="68"/>
      <c r="E51" s="68"/>
      <c r="F51" s="69"/>
      <c r="G51" s="65" t="s">
        <v>20</v>
      </c>
      <c r="H51" s="66"/>
      <c r="I51" s="66"/>
      <c r="J51" s="42"/>
      <c r="K51" s="62"/>
    </row>
    <row r="52" spans="1:11" x14ac:dyDescent="0.25">
      <c r="A52" s="59"/>
      <c r="B52" s="68"/>
      <c r="C52" s="68"/>
      <c r="D52" s="68"/>
      <c r="E52" s="68"/>
      <c r="F52" s="69"/>
      <c r="G52" s="49"/>
      <c r="H52" s="6"/>
      <c r="I52" s="14">
        <v>5.08</v>
      </c>
      <c r="J52" s="42"/>
      <c r="K52" s="62"/>
    </row>
    <row r="53" spans="1:11" x14ac:dyDescent="0.25">
      <c r="A53" s="59"/>
      <c r="B53" s="68"/>
      <c r="C53" s="68"/>
      <c r="D53" s="68"/>
      <c r="E53" s="68"/>
      <c r="F53" s="69"/>
      <c r="G53" s="65" t="s">
        <v>9</v>
      </c>
      <c r="H53" s="66"/>
      <c r="I53" s="66"/>
      <c r="J53" s="42"/>
      <c r="K53" s="62"/>
    </row>
    <row r="54" spans="1:11" x14ac:dyDescent="0.25">
      <c r="A54" s="59"/>
      <c r="B54" s="68"/>
      <c r="C54" s="68"/>
      <c r="D54" s="68"/>
      <c r="E54" s="68"/>
      <c r="F54" s="69"/>
      <c r="G54" s="24"/>
      <c r="H54" s="6"/>
      <c r="I54" s="15">
        <f>I52*H50</f>
        <v>2692.4</v>
      </c>
      <c r="J54" s="41"/>
      <c r="K54" s="62"/>
    </row>
    <row r="55" spans="1:11" x14ac:dyDescent="0.25">
      <c r="A55" s="59"/>
      <c r="B55" s="68"/>
      <c r="C55" s="68"/>
      <c r="D55" s="68"/>
      <c r="E55" s="68"/>
      <c r="F55" s="69"/>
      <c r="G55" s="24"/>
      <c r="H55" s="67"/>
      <c r="I55" s="67"/>
      <c r="J55" s="41"/>
      <c r="K55" s="62"/>
    </row>
    <row r="56" spans="1:11" x14ac:dyDescent="0.25">
      <c r="A56" s="59"/>
      <c r="B56" s="68"/>
      <c r="C56" s="68"/>
      <c r="D56" s="68"/>
      <c r="E56" s="68"/>
      <c r="F56" s="69"/>
      <c r="G56" s="25"/>
      <c r="H56" s="32"/>
      <c r="I56" s="33"/>
      <c r="J56" s="44"/>
      <c r="K56" s="62"/>
    </row>
    <row r="57" spans="1:11" ht="15" customHeight="1" x14ac:dyDescent="0.25">
      <c r="A57" s="59">
        <v>5</v>
      </c>
      <c r="B57" s="1">
        <v>461</v>
      </c>
      <c r="C57" s="60">
        <v>994300</v>
      </c>
      <c r="D57" s="60"/>
      <c r="E57" s="50">
        <v>42224</v>
      </c>
      <c r="F57" s="3" t="str">
        <f ca="1">IF(TRUNC((TODAY()-E57)/365)=0,CONCATENATE(ROUND(12*((TODAY()-E57)/365-TRUNC((TODAY()-E57)/365)),0)," m."),IF(ROUND(12*((TODAY()-E57)/365-TRUNC((TODAY()-E57)/365)),0)=0,CONCATENATE(TRUNC((TODAY()-E57)/365)," a."),CONCATENATE(TRUNC((TODAY()-E57)/365)," a ",ROUND(12*((TODAY()-E57)/365-TRUNC((TODAY()-E57)/365)),0)," m.")))</f>
        <v>11 a 1 m.</v>
      </c>
      <c r="G57" s="26">
        <f ca="1">$O$3-E57</f>
        <v>4041</v>
      </c>
      <c r="H57" s="27" t="s">
        <v>6</v>
      </c>
      <c r="I57" s="27" t="s">
        <v>7</v>
      </c>
      <c r="J57" s="39" t="s">
        <v>27</v>
      </c>
      <c r="K57" s="61" t="s">
        <v>30</v>
      </c>
    </row>
    <row r="58" spans="1:11" ht="15" customHeight="1" x14ac:dyDescent="0.25">
      <c r="A58" s="59"/>
      <c r="B58" s="68"/>
      <c r="C58" s="68"/>
      <c r="D58" s="68"/>
      <c r="E58" s="68"/>
      <c r="F58" s="69"/>
      <c r="G58" s="22"/>
      <c r="H58" s="10"/>
      <c r="I58" s="8"/>
      <c r="J58" s="40"/>
      <c r="K58" s="62"/>
    </row>
    <row r="59" spans="1:11" ht="15" customHeight="1" x14ac:dyDescent="0.25">
      <c r="A59" s="59"/>
      <c r="B59" s="68"/>
      <c r="C59" s="68"/>
      <c r="D59" s="68"/>
      <c r="E59" s="68"/>
      <c r="F59" s="69"/>
      <c r="G59" s="48"/>
      <c r="H59" s="13" t="s">
        <v>8</v>
      </c>
      <c r="I59" s="9">
        <v>46210</v>
      </c>
      <c r="J59" s="41"/>
      <c r="K59" s="62"/>
    </row>
    <row r="60" spans="1:11" ht="15" customHeight="1" x14ac:dyDescent="0.25">
      <c r="A60" s="59"/>
      <c r="B60" s="68"/>
      <c r="C60" s="68"/>
      <c r="D60" s="68"/>
      <c r="E60" s="68"/>
      <c r="F60" s="69"/>
      <c r="G60" s="49"/>
      <c r="H60" s="13" t="s">
        <v>21</v>
      </c>
      <c r="I60" s="11" t="str">
        <f>IF(TRUNC((I59-E57)/365)=0,CONCATENATE(ROUND(12*((I59-E57)/365-TRUNC((I59-E57)/365)),0)," m."),IF(ROUND(12*((I59-E57)/365-TRUNC((I59-E57)/365)),0)=0,CONCATENATE(TRUNC((I59-E57)/365)," a."),CONCATENATE(TRUNC((I59-E57)/365)," a ",ROUND(12*((I59-E57)/365-TRUNC((I59-E57)/365)),0)," m.")))</f>
        <v>10 a 11 m.</v>
      </c>
      <c r="J60" s="23"/>
      <c r="K60" s="62"/>
    </row>
    <row r="61" spans="1:11" ht="15" customHeight="1" x14ac:dyDescent="0.25">
      <c r="A61" s="59"/>
      <c r="B61" s="68"/>
      <c r="C61" s="68"/>
      <c r="D61" s="68"/>
      <c r="E61" s="68"/>
      <c r="F61" s="69"/>
      <c r="G61" s="65" t="s">
        <v>17</v>
      </c>
      <c r="H61" s="66"/>
      <c r="I61" s="66"/>
      <c r="J61" s="23">
        <v>46210</v>
      </c>
      <c r="K61" s="62"/>
    </row>
    <row r="62" spans="1:11" x14ac:dyDescent="0.25">
      <c r="A62" s="59"/>
      <c r="B62" s="68"/>
      <c r="C62" s="68"/>
      <c r="D62" s="68"/>
      <c r="E62" s="68"/>
      <c r="F62" s="69"/>
      <c r="G62" s="65" t="s">
        <v>22</v>
      </c>
      <c r="H62" s="66"/>
      <c r="I62" s="66"/>
      <c r="J62" s="41" t="str">
        <f>IF(TRUNC((J61-E57)/365)=0,CONCATENATE(ROUND(12*((J61-E57)/365-TRUNC((J61-E57)/365)),0)," m."),IF(ROUND(12*((J61-E57)/365-TRUNC((J61-E57)/365)),0)=0,CONCATENATE(TRUNC((J61-E57)/365)," a."),CONCATENATE(TRUNC((J61-E57)/365)," a ",ROUND(12*((J61-E57)/365-TRUNC((J61-E57)/365)),0)," m.")))</f>
        <v>10 a 11 m.</v>
      </c>
      <c r="K62" s="62"/>
    </row>
    <row r="63" spans="1:11" x14ac:dyDescent="0.25">
      <c r="A63" s="59"/>
      <c r="B63" s="68"/>
      <c r="C63" s="68"/>
      <c r="D63" s="68"/>
      <c r="E63" s="68"/>
      <c r="F63" s="69"/>
      <c r="G63" s="28" t="s">
        <v>18</v>
      </c>
      <c r="H63" s="6">
        <v>430</v>
      </c>
      <c r="I63" s="6" t="s">
        <v>19</v>
      </c>
      <c r="J63" s="41"/>
      <c r="K63" s="62"/>
    </row>
    <row r="64" spans="1:11" x14ac:dyDescent="0.25">
      <c r="A64" s="59"/>
      <c r="B64" s="68"/>
      <c r="C64" s="68"/>
      <c r="D64" s="68"/>
      <c r="E64" s="68"/>
      <c r="F64" s="69"/>
      <c r="G64" s="65" t="s">
        <v>20</v>
      </c>
      <c r="H64" s="66"/>
      <c r="I64" s="66"/>
      <c r="J64" s="42"/>
      <c r="K64" s="62"/>
    </row>
    <row r="65" spans="1:11" x14ac:dyDescent="0.25">
      <c r="A65" s="59"/>
      <c r="B65" s="68"/>
      <c r="C65" s="68"/>
      <c r="D65" s="68"/>
      <c r="E65" s="68"/>
      <c r="F65" s="69"/>
      <c r="G65" s="49"/>
      <c r="H65" s="6"/>
      <c r="I65" s="14">
        <v>5.08</v>
      </c>
      <c r="J65" s="42"/>
      <c r="K65" s="62"/>
    </row>
    <row r="66" spans="1:11" x14ac:dyDescent="0.25">
      <c r="A66" s="59"/>
      <c r="B66" s="68"/>
      <c r="C66" s="68"/>
      <c r="D66" s="68"/>
      <c r="E66" s="68"/>
      <c r="F66" s="69"/>
      <c r="G66" s="65" t="s">
        <v>9</v>
      </c>
      <c r="H66" s="66"/>
      <c r="I66" s="66"/>
      <c r="J66" s="42"/>
      <c r="K66" s="62"/>
    </row>
    <row r="67" spans="1:11" x14ac:dyDescent="0.25">
      <c r="A67" s="59"/>
      <c r="B67" s="68"/>
      <c r="C67" s="68"/>
      <c r="D67" s="68"/>
      <c r="E67" s="68"/>
      <c r="F67" s="69"/>
      <c r="G67" s="24"/>
      <c r="H67" s="6"/>
      <c r="I67" s="15">
        <f>I65*H63</f>
        <v>2184.4</v>
      </c>
      <c r="J67" s="41"/>
      <c r="K67" s="62"/>
    </row>
    <row r="68" spans="1:11" ht="15" customHeight="1" x14ac:dyDescent="0.25">
      <c r="A68" s="59"/>
      <c r="B68" s="68"/>
      <c r="C68" s="68"/>
      <c r="D68" s="68"/>
      <c r="E68" s="68"/>
      <c r="F68" s="69"/>
      <c r="G68" s="24"/>
      <c r="H68" s="67"/>
      <c r="I68" s="67"/>
      <c r="J68" s="41"/>
      <c r="K68" s="62"/>
    </row>
    <row r="69" spans="1:11" ht="15" customHeight="1" x14ac:dyDescent="0.25">
      <c r="A69" s="59"/>
      <c r="B69" s="68"/>
      <c r="C69" s="68"/>
      <c r="D69" s="68"/>
      <c r="E69" s="68"/>
      <c r="F69" s="69"/>
      <c r="G69" s="25"/>
      <c r="H69" s="32"/>
      <c r="I69" s="33"/>
      <c r="J69" s="44"/>
      <c r="K69" s="62"/>
    </row>
    <row r="70" spans="1:11" ht="15" customHeight="1" x14ac:dyDescent="0.25">
      <c r="A70" s="59">
        <v>6</v>
      </c>
      <c r="B70" s="2">
        <v>473</v>
      </c>
      <c r="C70" s="70">
        <v>994855</v>
      </c>
      <c r="D70" s="70"/>
      <c r="E70" s="52">
        <v>42511</v>
      </c>
      <c r="F70" s="3" t="str">
        <f ca="1">IF(TRUNC((TODAY()-E70)/365)=0,CONCATENATE(ROUND(12*((TODAY()-E70)/365-TRUNC((TODAY()-E70)/365)),0)," m."),IF(ROUND(12*((TODAY()-E70)/365-TRUNC((TODAY()-E70)/365)),0)=0,CONCATENATE(TRUNC((TODAY()-E70)/365)," a."),CONCATENATE(TRUNC((TODAY()-E70)/365)," a ",ROUND(12*((TODAY()-E70)/365-TRUNC((TODAY()-E70)/365)),0)," m.")))</f>
        <v>10 a 3 m.</v>
      </c>
      <c r="G70" s="26">
        <f ca="1">$O$3-E70</f>
        <v>3754</v>
      </c>
      <c r="H70" s="27" t="s">
        <v>6</v>
      </c>
      <c r="I70" s="26" t="s">
        <v>7</v>
      </c>
      <c r="J70" s="39" t="s">
        <v>27</v>
      </c>
      <c r="K70" s="61" t="s">
        <v>30</v>
      </c>
    </row>
    <row r="71" spans="1:11" ht="15" customHeight="1" x14ac:dyDescent="0.25">
      <c r="A71" s="59"/>
      <c r="B71" s="71"/>
      <c r="C71" s="71"/>
      <c r="D71" s="71"/>
      <c r="E71" s="71"/>
      <c r="F71" s="72"/>
      <c r="G71" s="22"/>
      <c r="H71" s="10"/>
      <c r="I71" s="8"/>
      <c r="J71" s="40"/>
      <c r="K71" s="62"/>
    </row>
    <row r="72" spans="1:11" ht="15" customHeight="1" x14ac:dyDescent="0.25">
      <c r="A72" s="59"/>
      <c r="B72" s="71"/>
      <c r="C72" s="71"/>
      <c r="D72" s="71"/>
      <c r="E72" s="71"/>
      <c r="F72" s="72"/>
      <c r="G72" s="48"/>
      <c r="H72" s="13" t="s">
        <v>8</v>
      </c>
      <c r="I72" s="9">
        <v>46210</v>
      </c>
      <c r="J72" s="41"/>
      <c r="K72" s="62"/>
    </row>
    <row r="73" spans="1:11" ht="15" customHeight="1" x14ac:dyDescent="0.25">
      <c r="A73" s="59"/>
      <c r="B73" s="71"/>
      <c r="C73" s="71"/>
      <c r="D73" s="71"/>
      <c r="E73" s="71"/>
      <c r="F73" s="72"/>
      <c r="G73" s="49"/>
      <c r="H73" s="13" t="s">
        <v>21</v>
      </c>
      <c r="I73" s="11" t="str">
        <f>IF(TRUNC((I72-E70)/365)=0,CONCATENATE(ROUND(12*((I72-E70)/365-TRUNC((I72-E70)/365)),0)," m."),IF(ROUND(12*((I72-E70)/365-TRUNC((I72-E70)/365)),0)=0,CONCATENATE(TRUNC((I72-E70)/365)," a."),CONCATENATE(TRUNC((I72-E70)/365)," a ",ROUND(12*((I72-E70)/365-TRUNC((I72-E70)/365)),0)," m.")))</f>
        <v>10 a 2 m.</v>
      </c>
      <c r="J73" s="23"/>
      <c r="K73" s="62"/>
    </row>
    <row r="74" spans="1:11" ht="15" customHeight="1" x14ac:dyDescent="0.25">
      <c r="A74" s="59"/>
      <c r="B74" s="71"/>
      <c r="C74" s="71"/>
      <c r="D74" s="71"/>
      <c r="E74" s="71"/>
      <c r="F74" s="72"/>
      <c r="G74" s="65" t="s">
        <v>17</v>
      </c>
      <c r="H74" s="66"/>
      <c r="I74" s="66"/>
      <c r="J74" s="23">
        <v>46210</v>
      </c>
      <c r="K74" s="62"/>
    </row>
    <row r="75" spans="1:11" x14ac:dyDescent="0.25">
      <c r="A75" s="59"/>
      <c r="B75" s="71"/>
      <c r="C75" s="71"/>
      <c r="D75" s="71"/>
      <c r="E75" s="71"/>
      <c r="F75" s="72"/>
      <c r="G75" s="65" t="s">
        <v>22</v>
      </c>
      <c r="H75" s="66"/>
      <c r="I75" s="66"/>
      <c r="J75" s="41" t="str">
        <f>IF(TRUNC((J74-E70)/365)=0,CONCATENATE(ROUND(12*((J74-E70)/365-TRUNC((J74-E70)/365)),0)," m."),IF(ROUND(12*((J74-E70)/365-TRUNC((J74-E70)/365)),0)=0,CONCATENATE(TRUNC((J74-E70)/365)," a."),CONCATENATE(TRUNC((J74-E70)/365)," a ",ROUND(12*((J74-E70)/365-TRUNC((J74-E70)/365)),0)," m.")))</f>
        <v>10 a 2 m.</v>
      </c>
      <c r="K75" s="62"/>
    </row>
    <row r="76" spans="1:11" x14ac:dyDescent="0.25">
      <c r="A76" s="59"/>
      <c r="B76" s="71"/>
      <c r="C76" s="71"/>
      <c r="D76" s="71"/>
      <c r="E76" s="71"/>
      <c r="F76" s="72"/>
      <c r="G76" s="28" t="s">
        <v>18</v>
      </c>
      <c r="H76" s="6">
        <v>470</v>
      </c>
      <c r="I76" s="6" t="s">
        <v>19</v>
      </c>
      <c r="J76" s="41"/>
      <c r="K76" s="62"/>
    </row>
    <row r="77" spans="1:11" x14ac:dyDescent="0.25">
      <c r="A77" s="59"/>
      <c r="B77" s="71"/>
      <c r="C77" s="71"/>
      <c r="D77" s="71"/>
      <c r="E77" s="71"/>
      <c r="F77" s="72"/>
      <c r="G77" s="65" t="s">
        <v>20</v>
      </c>
      <c r="H77" s="66"/>
      <c r="I77" s="66"/>
      <c r="J77" s="42"/>
      <c r="K77" s="62"/>
    </row>
    <row r="78" spans="1:11" x14ac:dyDescent="0.25">
      <c r="A78" s="59"/>
      <c r="B78" s="71"/>
      <c r="C78" s="71"/>
      <c r="D78" s="71"/>
      <c r="E78" s="71"/>
      <c r="F78" s="72"/>
      <c r="G78" s="49"/>
      <c r="H78" s="6"/>
      <c r="I78" s="14">
        <v>5.08</v>
      </c>
      <c r="J78" s="42"/>
      <c r="K78" s="62"/>
    </row>
    <row r="79" spans="1:11" x14ac:dyDescent="0.25">
      <c r="A79" s="59"/>
      <c r="B79" s="71"/>
      <c r="C79" s="71"/>
      <c r="D79" s="71"/>
      <c r="E79" s="71"/>
      <c r="F79" s="72"/>
      <c r="G79" s="65" t="s">
        <v>9</v>
      </c>
      <c r="H79" s="66"/>
      <c r="I79" s="66"/>
      <c r="J79" s="42"/>
      <c r="K79" s="62"/>
    </row>
    <row r="80" spans="1:11" x14ac:dyDescent="0.25">
      <c r="A80" s="59"/>
      <c r="B80" s="71"/>
      <c r="C80" s="71"/>
      <c r="D80" s="71"/>
      <c r="E80" s="71"/>
      <c r="F80" s="72"/>
      <c r="G80" s="24"/>
      <c r="H80" s="6"/>
      <c r="I80" s="15">
        <f>I78*H76</f>
        <v>2387.6</v>
      </c>
      <c r="J80" s="41"/>
      <c r="K80" s="62"/>
    </row>
    <row r="81" spans="1:11" ht="15" customHeight="1" x14ac:dyDescent="0.25">
      <c r="A81" s="59"/>
      <c r="B81" s="71"/>
      <c r="C81" s="71"/>
      <c r="D81" s="71"/>
      <c r="E81" s="71"/>
      <c r="F81" s="72"/>
      <c r="G81" s="24"/>
      <c r="H81" s="67"/>
      <c r="I81" s="67"/>
      <c r="J81" s="41"/>
      <c r="K81" s="62"/>
    </row>
    <row r="82" spans="1:11" ht="15" customHeight="1" x14ac:dyDescent="0.25">
      <c r="A82" s="59"/>
      <c r="B82" s="71"/>
      <c r="C82" s="71"/>
      <c r="D82" s="71"/>
      <c r="E82" s="71"/>
      <c r="F82" s="72"/>
      <c r="G82" s="25"/>
      <c r="H82" s="32"/>
      <c r="I82" s="33"/>
      <c r="J82" s="44"/>
      <c r="K82" s="62"/>
    </row>
    <row r="83" spans="1:11" ht="15" customHeight="1" x14ac:dyDescent="0.25">
      <c r="A83" s="59">
        <v>7</v>
      </c>
      <c r="B83" s="2">
        <v>485</v>
      </c>
      <c r="C83" s="70">
        <v>995177</v>
      </c>
      <c r="D83" s="70"/>
      <c r="E83" s="50">
        <v>42783</v>
      </c>
      <c r="F83" s="3" t="str">
        <f ca="1">IF(TRUNC((TODAY()-E83)/365)=0,CONCATENATE(ROUND(12*((TODAY()-E83)/365-TRUNC((TODAY()-E83)/365)),0)," m."),IF(ROUND(12*((TODAY()-E83)/365-TRUNC((TODAY()-E83)/365)),0)=0,CONCATENATE(TRUNC((TODAY()-E83)/365)," a."),CONCATENATE(TRUNC((TODAY()-E83)/365)," a ",ROUND(12*((TODAY()-E83)/365-TRUNC((TODAY()-E83)/365)),0)," m.")))</f>
        <v>9 a 6 m.</v>
      </c>
      <c r="G83" s="26">
        <f ca="1">$O$3-E83</f>
        <v>3482</v>
      </c>
      <c r="H83" s="27" t="s">
        <v>6</v>
      </c>
      <c r="I83" s="26" t="s">
        <v>7</v>
      </c>
      <c r="J83" s="39" t="s">
        <v>27</v>
      </c>
      <c r="K83" s="61" t="s">
        <v>30</v>
      </c>
    </row>
    <row r="84" spans="1:11" ht="15" customHeight="1" x14ac:dyDescent="0.25">
      <c r="A84" s="59"/>
      <c r="B84" s="71"/>
      <c r="C84" s="71"/>
      <c r="D84" s="71"/>
      <c r="E84" s="71"/>
      <c r="F84" s="72"/>
      <c r="G84" s="22"/>
      <c r="H84" s="10"/>
      <c r="I84" s="8"/>
      <c r="J84" s="40"/>
      <c r="K84" s="62"/>
    </row>
    <row r="85" spans="1:11" ht="15" customHeight="1" x14ac:dyDescent="0.25">
      <c r="A85" s="59"/>
      <c r="B85" s="71"/>
      <c r="C85" s="71"/>
      <c r="D85" s="71"/>
      <c r="E85" s="71"/>
      <c r="F85" s="72"/>
      <c r="G85" s="48"/>
      <c r="H85" s="13" t="s">
        <v>8</v>
      </c>
      <c r="I85" s="9">
        <v>46210</v>
      </c>
      <c r="J85" s="41"/>
      <c r="K85" s="62"/>
    </row>
    <row r="86" spans="1:11" x14ac:dyDescent="0.25">
      <c r="A86" s="59"/>
      <c r="B86" s="71"/>
      <c r="C86" s="71"/>
      <c r="D86" s="71"/>
      <c r="E86" s="71"/>
      <c r="F86" s="72"/>
      <c r="G86" s="49"/>
      <c r="H86" s="13" t="s">
        <v>21</v>
      </c>
      <c r="I86" s="11" t="str">
        <f>IF(TRUNC((I85-E83)/365)=0,CONCATENATE(ROUND(12*((I85-E83)/365-TRUNC((I85-E83)/365)),0)," m."),IF(ROUND(12*((I85-E83)/365-TRUNC((I85-E83)/365)),0)=0,CONCATENATE(TRUNC((I85-E83)/365)," a."),CONCATENATE(TRUNC((I85-E83)/365)," a ",ROUND(12*((I85-E83)/365-TRUNC((I85-E83)/365)),0)," m.")))</f>
        <v>9 a 5 m.</v>
      </c>
      <c r="J86" s="23"/>
      <c r="K86" s="62"/>
    </row>
    <row r="87" spans="1:11" x14ac:dyDescent="0.25">
      <c r="A87" s="59"/>
      <c r="B87" s="71"/>
      <c r="C87" s="71"/>
      <c r="D87" s="71"/>
      <c r="E87" s="71"/>
      <c r="F87" s="72"/>
      <c r="G87" s="65" t="s">
        <v>17</v>
      </c>
      <c r="H87" s="66"/>
      <c r="I87" s="66"/>
      <c r="J87" s="23">
        <v>46210</v>
      </c>
      <c r="K87" s="62"/>
    </row>
    <row r="88" spans="1:11" x14ac:dyDescent="0.25">
      <c r="A88" s="59"/>
      <c r="B88" s="71"/>
      <c r="C88" s="71"/>
      <c r="D88" s="71"/>
      <c r="E88" s="71"/>
      <c r="F88" s="72"/>
      <c r="G88" s="65" t="s">
        <v>22</v>
      </c>
      <c r="H88" s="66"/>
      <c r="I88" s="66"/>
      <c r="J88" s="41" t="str">
        <f>IF(TRUNC((J87-E83)/365)=0,CONCATENATE(ROUND(12*((J87-E83)/365-TRUNC((J87-E83)/365)),0)," m."),IF(ROUND(12*((J87-E83)/365-TRUNC((J87-E83)/365)),0)=0,CONCATENATE(TRUNC((J87-E83)/365)," a."),CONCATENATE(TRUNC((J87-E83)/365)," a ",ROUND(12*((J87-E83)/365-TRUNC((J87-E83)/365)),0)," m.")))</f>
        <v>9 a 5 m.</v>
      </c>
      <c r="K88" s="62"/>
    </row>
    <row r="89" spans="1:11" x14ac:dyDescent="0.25">
      <c r="A89" s="59"/>
      <c r="B89" s="71"/>
      <c r="C89" s="71"/>
      <c r="D89" s="71"/>
      <c r="E89" s="71"/>
      <c r="F89" s="72"/>
      <c r="G89" s="28" t="s">
        <v>18</v>
      </c>
      <c r="H89" s="6">
        <v>460</v>
      </c>
      <c r="I89" s="6" t="s">
        <v>19</v>
      </c>
      <c r="J89" s="41"/>
      <c r="K89" s="62"/>
    </row>
    <row r="90" spans="1:11" x14ac:dyDescent="0.25">
      <c r="A90" s="59"/>
      <c r="B90" s="71"/>
      <c r="C90" s="71"/>
      <c r="D90" s="71"/>
      <c r="E90" s="71"/>
      <c r="F90" s="72"/>
      <c r="G90" s="65" t="s">
        <v>20</v>
      </c>
      <c r="H90" s="66"/>
      <c r="I90" s="66"/>
      <c r="J90" s="42"/>
      <c r="K90" s="62"/>
    </row>
    <row r="91" spans="1:11" x14ac:dyDescent="0.25">
      <c r="A91" s="59"/>
      <c r="B91" s="71"/>
      <c r="C91" s="71"/>
      <c r="D91" s="71"/>
      <c r="E91" s="71"/>
      <c r="F91" s="72"/>
      <c r="G91" s="49"/>
      <c r="H91" s="6"/>
      <c r="I91" s="14">
        <v>5.08</v>
      </c>
      <c r="J91" s="42"/>
      <c r="K91" s="62"/>
    </row>
    <row r="92" spans="1:11" ht="15" customHeight="1" x14ac:dyDescent="0.25">
      <c r="A92" s="59"/>
      <c r="B92" s="71"/>
      <c r="C92" s="71"/>
      <c r="D92" s="71"/>
      <c r="E92" s="71"/>
      <c r="F92" s="72"/>
      <c r="G92" s="65" t="s">
        <v>9</v>
      </c>
      <c r="H92" s="66"/>
      <c r="I92" s="66"/>
      <c r="J92" s="42"/>
      <c r="K92" s="62"/>
    </row>
    <row r="93" spans="1:11" ht="15" customHeight="1" x14ac:dyDescent="0.25">
      <c r="A93" s="59"/>
      <c r="B93" s="71"/>
      <c r="C93" s="71"/>
      <c r="D93" s="71"/>
      <c r="E93" s="71"/>
      <c r="F93" s="72"/>
      <c r="G93" s="24"/>
      <c r="H93" s="6"/>
      <c r="I93" s="15">
        <f>I91*H89</f>
        <v>2336.8000000000002</v>
      </c>
      <c r="J93" s="41"/>
      <c r="K93" s="62"/>
    </row>
    <row r="94" spans="1:11" ht="15" customHeight="1" x14ac:dyDescent="0.25">
      <c r="A94" s="59"/>
      <c r="B94" s="71"/>
      <c r="C94" s="71"/>
      <c r="D94" s="71"/>
      <c r="E94" s="71"/>
      <c r="F94" s="72"/>
      <c r="G94" s="24"/>
      <c r="H94" s="67"/>
      <c r="I94" s="67"/>
      <c r="J94" s="41"/>
      <c r="K94" s="62"/>
    </row>
    <row r="95" spans="1:11" ht="15" customHeight="1" x14ac:dyDescent="0.25">
      <c r="A95" s="59"/>
      <c r="B95" s="71"/>
      <c r="C95" s="71"/>
      <c r="D95" s="71"/>
      <c r="E95" s="71"/>
      <c r="F95" s="72"/>
      <c r="G95" s="25"/>
      <c r="H95" s="32"/>
      <c r="I95" s="33"/>
      <c r="J95" s="44"/>
      <c r="K95" s="62"/>
    </row>
    <row r="96" spans="1:11" ht="15" customHeight="1" x14ac:dyDescent="0.25">
      <c r="A96" s="59">
        <v>8</v>
      </c>
      <c r="B96" s="2">
        <v>501</v>
      </c>
      <c r="C96" s="60">
        <v>2018001118</v>
      </c>
      <c r="D96" s="60"/>
      <c r="E96" s="50">
        <v>43106</v>
      </c>
      <c r="F96" s="3" t="str">
        <f ca="1">IF(TRUNC((TODAY()-E96)/365)=0,CONCATENATE(ROUND(12*((TODAY()-E96)/365-TRUNC((TODAY()-E96)/365)),0)," m."),IF(ROUND(12*((TODAY()-E96)/365-TRUNC((TODAY()-E96)/365)),0)=0,CONCATENATE(TRUNC((TODAY()-E96)/365)," a."),CONCATENATE(TRUNC((TODAY()-E96)/365)," a ",ROUND(12*((TODAY()-E96)/365-TRUNC((TODAY()-E96)/365)),0)," m.")))</f>
        <v>8 a 8 m.</v>
      </c>
      <c r="G96" s="26">
        <f ca="1">$O$3-E96</f>
        <v>3159</v>
      </c>
      <c r="H96" s="27" t="s">
        <v>6</v>
      </c>
      <c r="I96" s="26" t="s">
        <v>7</v>
      </c>
      <c r="J96" s="37" t="s">
        <v>33</v>
      </c>
      <c r="K96" s="84" t="s">
        <v>34</v>
      </c>
    </row>
    <row r="97" spans="1:11" ht="15" customHeight="1" x14ac:dyDescent="0.25">
      <c r="A97" s="59"/>
      <c r="B97" s="68"/>
      <c r="C97" s="68"/>
      <c r="D97" s="68"/>
      <c r="E97" s="68"/>
      <c r="F97" s="69"/>
      <c r="G97" s="22"/>
      <c r="H97" s="10"/>
      <c r="I97" s="8"/>
      <c r="J97" s="40"/>
      <c r="K97" s="85"/>
    </row>
    <row r="98" spans="1:11" ht="15" customHeight="1" x14ac:dyDescent="0.25">
      <c r="A98" s="59"/>
      <c r="B98" s="68"/>
      <c r="C98" s="68"/>
      <c r="D98" s="68"/>
      <c r="E98" s="68"/>
      <c r="F98" s="69"/>
      <c r="G98" s="48"/>
      <c r="H98" s="13" t="s">
        <v>8</v>
      </c>
      <c r="I98" s="9">
        <v>46210</v>
      </c>
      <c r="J98" s="41"/>
      <c r="K98" s="85"/>
    </row>
    <row r="99" spans="1:11" x14ac:dyDescent="0.25">
      <c r="A99" s="59"/>
      <c r="B99" s="68"/>
      <c r="C99" s="68"/>
      <c r="D99" s="68"/>
      <c r="E99" s="68"/>
      <c r="F99" s="69"/>
      <c r="G99" s="49"/>
      <c r="H99" s="13" t="s">
        <v>21</v>
      </c>
      <c r="I99" s="11" t="str">
        <f>IF(TRUNC((I98-E96)/365)=0,CONCATENATE(ROUND(12*((I98-E96)/365-TRUNC((I98-E96)/365)),0)," m."),IF(ROUND(12*((I98-E96)/365-TRUNC((I98-E96)/365)),0)=0,CONCATENATE(TRUNC((I98-E96)/365)," a."),CONCATENATE(TRUNC((I98-E96)/365)," a ",ROUND(12*((I98-E96)/365-TRUNC((I98-E96)/365)),0)," m.")))</f>
        <v>8 a 6 m.</v>
      </c>
      <c r="J99" s="23"/>
      <c r="K99" s="85"/>
    </row>
    <row r="100" spans="1:11" x14ac:dyDescent="0.25">
      <c r="A100" s="59"/>
      <c r="B100" s="68"/>
      <c r="C100" s="68"/>
      <c r="D100" s="68"/>
      <c r="E100" s="68"/>
      <c r="F100" s="69"/>
      <c r="G100" s="65" t="s">
        <v>17</v>
      </c>
      <c r="H100" s="66"/>
      <c r="I100" s="66"/>
      <c r="J100" s="23">
        <v>46210</v>
      </c>
      <c r="K100" s="85"/>
    </row>
    <row r="101" spans="1:11" x14ac:dyDescent="0.25">
      <c r="A101" s="59"/>
      <c r="B101" s="68"/>
      <c r="C101" s="68"/>
      <c r="D101" s="68"/>
      <c r="E101" s="68"/>
      <c r="F101" s="69"/>
      <c r="G101" s="65" t="s">
        <v>22</v>
      </c>
      <c r="H101" s="66"/>
      <c r="I101" s="66"/>
      <c r="J101" s="41" t="str">
        <f>IF(TRUNC((J100-E96)/365)=0,CONCATENATE(ROUND(12*((J100-E96)/365-TRUNC((J100-E96)/365)),0)," m."),IF(ROUND(12*((J100-E96)/365-TRUNC((J100-E96)/365)),0)=0,CONCATENATE(TRUNC((J100-E96)/365)," a."),CONCATENATE(TRUNC((J100-E96)/365)," a ",ROUND(12*((J100-E96)/365-TRUNC((J100-E96)/365)),0)," m.")))</f>
        <v>8 a 6 m.</v>
      </c>
      <c r="K101" s="85"/>
    </row>
    <row r="102" spans="1:11" x14ac:dyDescent="0.25">
      <c r="A102" s="59"/>
      <c r="B102" s="68"/>
      <c r="C102" s="68"/>
      <c r="D102" s="68"/>
      <c r="E102" s="68"/>
      <c r="F102" s="69"/>
      <c r="G102" s="28" t="s">
        <v>18</v>
      </c>
      <c r="H102" s="6">
        <v>490</v>
      </c>
      <c r="I102" s="6" t="s">
        <v>19</v>
      </c>
      <c r="J102" s="41"/>
      <c r="K102" s="85"/>
    </row>
    <row r="103" spans="1:11" x14ac:dyDescent="0.25">
      <c r="A103" s="59"/>
      <c r="B103" s="68"/>
      <c r="C103" s="68"/>
      <c r="D103" s="68"/>
      <c r="E103" s="68"/>
      <c r="F103" s="69"/>
      <c r="G103" s="65" t="s">
        <v>20</v>
      </c>
      <c r="H103" s="66"/>
      <c r="I103" s="66"/>
      <c r="J103" s="42"/>
      <c r="K103" s="85"/>
    </row>
    <row r="104" spans="1:11" x14ac:dyDescent="0.25">
      <c r="A104" s="59"/>
      <c r="B104" s="68"/>
      <c r="C104" s="68"/>
      <c r="D104" s="68"/>
      <c r="E104" s="68"/>
      <c r="F104" s="69"/>
      <c r="G104" s="49"/>
      <c r="H104" s="6"/>
      <c r="I104" s="14">
        <v>5.08</v>
      </c>
      <c r="J104" s="42"/>
      <c r="K104" s="85"/>
    </row>
    <row r="105" spans="1:11" ht="15" customHeight="1" x14ac:dyDescent="0.25">
      <c r="A105" s="59"/>
      <c r="B105" s="68"/>
      <c r="C105" s="68"/>
      <c r="D105" s="68"/>
      <c r="E105" s="68"/>
      <c r="F105" s="69"/>
      <c r="G105" s="65" t="s">
        <v>9</v>
      </c>
      <c r="H105" s="66"/>
      <c r="I105" s="66"/>
      <c r="J105" s="42"/>
      <c r="K105" s="85"/>
    </row>
    <row r="106" spans="1:11" ht="15" customHeight="1" x14ac:dyDescent="0.25">
      <c r="A106" s="59"/>
      <c r="B106" s="68"/>
      <c r="C106" s="68"/>
      <c r="D106" s="68"/>
      <c r="E106" s="68"/>
      <c r="F106" s="69"/>
      <c r="G106" s="24"/>
      <c r="H106" s="6"/>
      <c r="I106" s="15">
        <f>I104*H102</f>
        <v>2489.1999999999998</v>
      </c>
      <c r="J106" s="41"/>
      <c r="K106" s="85"/>
    </row>
    <row r="107" spans="1:11" ht="15" customHeight="1" x14ac:dyDescent="0.25">
      <c r="A107" s="59"/>
      <c r="B107" s="68"/>
      <c r="C107" s="68"/>
      <c r="D107" s="68"/>
      <c r="E107" s="68"/>
      <c r="F107" s="69"/>
      <c r="G107" s="24"/>
      <c r="H107" s="67"/>
      <c r="I107" s="67"/>
      <c r="J107" s="41"/>
      <c r="K107" s="85"/>
    </row>
    <row r="108" spans="1:11" ht="15" customHeight="1" x14ac:dyDescent="0.25">
      <c r="A108" s="59"/>
      <c r="B108" s="68"/>
      <c r="C108" s="68"/>
      <c r="D108" s="68"/>
      <c r="E108" s="68"/>
      <c r="F108" s="69"/>
      <c r="G108" s="25"/>
      <c r="H108" s="32"/>
      <c r="I108" s="33"/>
      <c r="J108" s="44"/>
      <c r="K108" s="85"/>
    </row>
    <row r="109" spans="1:11" ht="15" customHeight="1" x14ac:dyDescent="0.25">
      <c r="A109" s="59">
        <v>9</v>
      </c>
      <c r="B109" s="2">
        <v>548</v>
      </c>
      <c r="C109" s="60">
        <v>2020006939</v>
      </c>
      <c r="D109" s="60"/>
      <c r="E109" s="50">
        <v>44000</v>
      </c>
      <c r="F109" s="3" t="str">
        <f ca="1">IF(TRUNC((TODAY()-E109)/365)=0,CONCATENATE(ROUND(12*((TODAY()-E109)/365-TRUNC((TODAY()-E109)/365)),0)," m."),IF(ROUND(12*((TODAY()-E109)/365-TRUNC((TODAY()-E109)/365)),0)=0,CONCATENATE(TRUNC((TODAY()-E109)/365)," a."),CONCATENATE(TRUNC((TODAY()-E109)/365)," a ",ROUND(12*((TODAY()-E109)/365-TRUNC((TODAY()-E109)/365)),0)," m.")))</f>
        <v>6 a 2 m.</v>
      </c>
      <c r="G109" s="26">
        <f ca="1">$O$3-E109</f>
        <v>2265</v>
      </c>
      <c r="H109" s="27" t="s">
        <v>6</v>
      </c>
      <c r="I109" s="30" t="s">
        <v>7</v>
      </c>
      <c r="J109" s="39" t="s">
        <v>27</v>
      </c>
      <c r="K109" s="61" t="s">
        <v>35</v>
      </c>
    </row>
    <row r="110" spans="1:11" x14ac:dyDescent="0.25">
      <c r="A110" s="59"/>
      <c r="B110" s="68"/>
      <c r="C110" s="68"/>
      <c r="D110" s="68"/>
      <c r="E110" s="68"/>
      <c r="F110" s="69"/>
      <c r="G110" s="22"/>
      <c r="H110" s="10"/>
      <c r="I110" s="8"/>
      <c r="J110" s="40"/>
      <c r="K110" s="62"/>
    </row>
    <row r="111" spans="1:11" x14ac:dyDescent="0.25">
      <c r="A111" s="59"/>
      <c r="B111" s="68"/>
      <c r="C111" s="68"/>
      <c r="D111" s="68"/>
      <c r="E111" s="68"/>
      <c r="F111" s="69"/>
      <c r="G111" s="48"/>
      <c r="H111" s="13" t="s">
        <v>8</v>
      </c>
      <c r="I111" s="9">
        <v>46210</v>
      </c>
      <c r="J111" s="41"/>
      <c r="K111" s="62"/>
    </row>
    <row r="112" spans="1:11" x14ac:dyDescent="0.25">
      <c r="A112" s="59"/>
      <c r="B112" s="68"/>
      <c r="C112" s="68"/>
      <c r="D112" s="68"/>
      <c r="E112" s="68"/>
      <c r="F112" s="69"/>
      <c r="G112" s="49"/>
      <c r="H112" s="13" t="s">
        <v>21</v>
      </c>
      <c r="I112" s="11" t="str">
        <f>IF(TRUNC((I111-E109)/365)=0,CONCATENATE(ROUND(12*((I111-E109)/365-TRUNC((I111-E109)/365)),0)," m."),IF(ROUND(12*((I111-E109)/365-TRUNC((I111-E109)/365)),0)=0,CONCATENATE(TRUNC((I111-E109)/365)," a."),CONCATENATE(TRUNC((I111-E109)/365)," a ",ROUND(12*((I111-E109)/365-TRUNC((I111-E109)/365)),0)," m.")))</f>
        <v>6 a 1 m.</v>
      </c>
      <c r="J112" s="23"/>
      <c r="K112" s="62"/>
    </row>
    <row r="113" spans="1:11" x14ac:dyDescent="0.25">
      <c r="A113" s="59"/>
      <c r="B113" s="68"/>
      <c r="C113" s="68"/>
      <c r="D113" s="68"/>
      <c r="E113" s="68"/>
      <c r="F113" s="69"/>
      <c r="G113" s="65" t="s">
        <v>17</v>
      </c>
      <c r="H113" s="66"/>
      <c r="I113" s="66"/>
      <c r="J113" s="23">
        <v>46210</v>
      </c>
      <c r="K113" s="62"/>
    </row>
    <row r="114" spans="1:11" x14ac:dyDescent="0.25">
      <c r="A114" s="59"/>
      <c r="B114" s="68"/>
      <c r="C114" s="68"/>
      <c r="D114" s="68"/>
      <c r="E114" s="68"/>
      <c r="F114" s="69"/>
      <c r="G114" s="65" t="s">
        <v>22</v>
      </c>
      <c r="H114" s="66"/>
      <c r="I114" s="66"/>
      <c r="J114" s="41" t="str">
        <f>IF(TRUNC((J113-E109)/365)=0,CONCATENATE(ROUND(12*((J113-E109)/365-TRUNC((J113-E109)/365)),0)," m."),IF(ROUND(12*((J113-E109)/365-TRUNC((J113-E109)/365)),0)=0,CONCATENATE(TRUNC((J113-E109)/365)," a."),CONCATENATE(TRUNC((J113-E109)/365)," a ",ROUND(12*((J113-E109)/365-TRUNC((J113-E109)/365)),0)," m.")))</f>
        <v>6 a 1 m.</v>
      </c>
      <c r="K114" s="62"/>
    </row>
    <row r="115" spans="1:11" x14ac:dyDescent="0.25">
      <c r="A115" s="59"/>
      <c r="B115" s="68"/>
      <c r="C115" s="68"/>
      <c r="D115" s="68"/>
      <c r="E115" s="68"/>
      <c r="F115" s="69"/>
      <c r="G115" s="28" t="s">
        <v>18</v>
      </c>
      <c r="H115" s="6">
        <v>462</v>
      </c>
      <c r="I115" s="6" t="s">
        <v>19</v>
      </c>
      <c r="J115" s="41"/>
      <c r="K115" s="62"/>
    </row>
    <row r="116" spans="1:11" ht="15" customHeight="1" x14ac:dyDescent="0.25">
      <c r="A116" s="59"/>
      <c r="B116" s="68"/>
      <c r="C116" s="68"/>
      <c r="D116" s="68"/>
      <c r="E116" s="68"/>
      <c r="F116" s="69"/>
      <c r="G116" s="65" t="s">
        <v>20</v>
      </c>
      <c r="H116" s="66"/>
      <c r="I116" s="66"/>
      <c r="J116" s="42"/>
      <c r="K116" s="62"/>
    </row>
    <row r="117" spans="1:11" ht="15" customHeight="1" x14ac:dyDescent="0.25">
      <c r="A117" s="59"/>
      <c r="B117" s="68"/>
      <c r="C117" s="68"/>
      <c r="D117" s="68"/>
      <c r="E117" s="68"/>
      <c r="F117" s="69"/>
      <c r="G117" s="49"/>
      <c r="H117" s="6"/>
      <c r="I117" s="14">
        <v>5.08</v>
      </c>
      <c r="J117" s="42"/>
      <c r="K117" s="62"/>
    </row>
    <row r="118" spans="1:11" ht="15" customHeight="1" x14ac:dyDescent="0.25">
      <c r="A118" s="59"/>
      <c r="B118" s="68"/>
      <c r="C118" s="68"/>
      <c r="D118" s="68"/>
      <c r="E118" s="68"/>
      <c r="F118" s="69"/>
      <c r="G118" s="65" t="s">
        <v>9</v>
      </c>
      <c r="H118" s="66"/>
      <c r="I118" s="66"/>
      <c r="J118" s="42"/>
      <c r="K118" s="62"/>
    </row>
    <row r="119" spans="1:11" ht="15" customHeight="1" x14ac:dyDescent="0.25">
      <c r="A119" s="59"/>
      <c r="B119" s="68"/>
      <c r="C119" s="68"/>
      <c r="D119" s="68"/>
      <c r="E119" s="68"/>
      <c r="F119" s="69"/>
      <c r="G119" s="24"/>
      <c r="H119" s="6"/>
      <c r="I119" s="15">
        <f>I117*H115</f>
        <v>2346.96</v>
      </c>
      <c r="J119" s="41"/>
      <c r="K119" s="62"/>
    </row>
    <row r="120" spans="1:11" ht="15" customHeight="1" x14ac:dyDescent="0.25">
      <c r="A120" s="59"/>
      <c r="B120" s="68"/>
      <c r="C120" s="68"/>
      <c r="D120" s="68"/>
      <c r="E120" s="68"/>
      <c r="F120" s="69"/>
      <c r="G120" s="24"/>
      <c r="H120" s="67"/>
      <c r="I120" s="67"/>
      <c r="J120" s="41"/>
      <c r="K120" s="62"/>
    </row>
    <row r="121" spans="1:11" ht="15" customHeight="1" x14ac:dyDescent="0.25">
      <c r="A121" s="59"/>
      <c r="B121" s="68"/>
      <c r="C121" s="68"/>
      <c r="D121" s="68"/>
      <c r="E121" s="68"/>
      <c r="F121" s="69"/>
      <c r="G121" s="25"/>
      <c r="H121" s="32"/>
      <c r="I121" s="33"/>
      <c r="J121" s="44"/>
      <c r="K121" s="62"/>
    </row>
    <row r="122" spans="1:11" ht="15" customHeight="1" x14ac:dyDescent="0.25">
      <c r="A122" s="59">
        <v>10</v>
      </c>
      <c r="B122" s="2">
        <v>551</v>
      </c>
      <c r="C122" s="60">
        <v>2020006942</v>
      </c>
      <c r="D122" s="60"/>
      <c r="E122" s="50">
        <v>44038</v>
      </c>
      <c r="F122" s="3" t="str">
        <f ca="1">IF(TRUNC((TODAY()-E122)/365)=0,CONCATENATE(ROUND(12*((TODAY()-E122)/365-TRUNC((TODAY()-E122)/365)),0)," m."),IF(ROUND(12*((TODAY()-E122)/365-TRUNC((TODAY()-E122)/365)),0)=0,CONCATENATE(TRUNC((TODAY()-E122)/365)," a."),CONCATENATE(TRUNC((TODAY()-E122)/365)," a ",ROUND(12*((TODAY()-E122)/365-TRUNC((TODAY()-E122)/365)),0)," m.")))</f>
        <v>6 a 1 m.</v>
      </c>
      <c r="G122" s="26">
        <f ca="1">$O$3-E122</f>
        <v>2227</v>
      </c>
      <c r="H122" s="31" t="s">
        <v>6</v>
      </c>
      <c r="I122" s="30" t="s">
        <v>7</v>
      </c>
      <c r="J122" s="39" t="s">
        <v>27</v>
      </c>
      <c r="K122" s="61" t="s">
        <v>30</v>
      </c>
    </row>
    <row r="123" spans="1:11" x14ac:dyDescent="0.25">
      <c r="A123" s="59"/>
      <c r="B123" s="68"/>
      <c r="C123" s="68"/>
      <c r="D123" s="68"/>
      <c r="E123" s="68"/>
      <c r="F123" s="69"/>
      <c r="G123" s="22"/>
      <c r="H123" s="10"/>
      <c r="I123" s="8"/>
      <c r="J123" s="40"/>
      <c r="K123" s="62"/>
    </row>
    <row r="124" spans="1:11" x14ac:dyDescent="0.25">
      <c r="A124" s="59"/>
      <c r="B124" s="68"/>
      <c r="C124" s="68"/>
      <c r="D124" s="68"/>
      <c r="E124" s="68"/>
      <c r="F124" s="69"/>
      <c r="G124" s="48"/>
      <c r="H124" s="13" t="s">
        <v>8</v>
      </c>
      <c r="I124" s="9">
        <v>46210</v>
      </c>
      <c r="J124" s="41"/>
      <c r="K124" s="62"/>
    </row>
    <row r="125" spans="1:11" x14ac:dyDescent="0.25">
      <c r="A125" s="59"/>
      <c r="B125" s="68"/>
      <c r="C125" s="68"/>
      <c r="D125" s="68"/>
      <c r="E125" s="68"/>
      <c r="F125" s="69"/>
      <c r="G125" s="49"/>
      <c r="H125" s="13" t="s">
        <v>21</v>
      </c>
      <c r="I125" s="11" t="str">
        <f>IF(TRUNC((I124-E122)/365)=0,CONCATENATE(ROUND(12*((I124-E122)/365-TRUNC((I124-E122)/365)),0)," m."),IF(ROUND(12*((I124-E122)/365-TRUNC((I124-E122)/365)),0)=0,CONCATENATE(TRUNC((I124-E122)/365)," a."),CONCATENATE(TRUNC((I124-E122)/365)," a ",ROUND(12*((I124-E122)/365-TRUNC((I124-E122)/365)),0)," m.")))</f>
        <v>5 a 11 m.</v>
      </c>
      <c r="J125" s="23"/>
      <c r="K125" s="62"/>
    </row>
    <row r="126" spans="1:11" x14ac:dyDescent="0.25">
      <c r="A126" s="59"/>
      <c r="B126" s="68"/>
      <c r="C126" s="68"/>
      <c r="D126" s="68"/>
      <c r="E126" s="68"/>
      <c r="F126" s="69"/>
      <c r="G126" s="65" t="s">
        <v>17</v>
      </c>
      <c r="H126" s="66"/>
      <c r="I126" s="66"/>
      <c r="J126" s="23">
        <v>46210</v>
      </c>
      <c r="K126" s="62"/>
    </row>
    <row r="127" spans="1:11" x14ac:dyDescent="0.25">
      <c r="A127" s="59"/>
      <c r="B127" s="68"/>
      <c r="C127" s="68"/>
      <c r="D127" s="68"/>
      <c r="E127" s="68"/>
      <c r="F127" s="69"/>
      <c r="G127" s="65" t="s">
        <v>22</v>
      </c>
      <c r="H127" s="66"/>
      <c r="I127" s="66"/>
      <c r="J127" s="41" t="str">
        <f>IF(TRUNC((J126-E122)/365)=0,CONCATENATE(ROUND(12*((J126-E122)/365-TRUNC((J126-E122)/365)),0)," m."),IF(ROUND(12*((J126-E122)/365-TRUNC((J126-E122)/365)),0)=0,CONCATENATE(TRUNC((J126-E122)/365)," a."),CONCATENATE(TRUNC((J126-E122)/365)," a ",ROUND(12*((J126-E122)/365-TRUNC((J126-E122)/365)),0)," m.")))</f>
        <v>5 a 11 m.</v>
      </c>
      <c r="K127" s="62"/>
    </row>
    <row r="128" spans="1:11" x14ac:dyDescent="0.25">
      <c r="A128" s="59"/>
      <c r="B128" s="68"/>
      <c r="C128" s="68"/>
      <c r="D128" s="68"/>
      <c r="E128" s="68"/>
      <c r="F128" s="69"/>
      <c r="G128" s="28" t="s">
        <v>18</v>
      </c>
      <c r="H128" s="6">
        <v>380</v>
      </c>
      <c r="I128" s="6" t="s">
        <v>19</v>
      </c>
      <c r="J128" s="41"/>
      <c r="K128" s="62"/>
    </row>
    <row r="129" spans="1:11" ht="15" customHeight="1" x14ac:dyDescent="0.25">
      <c r="A129" s="59"/>
      <c r="B129" s="68"/>
      <c r="C129" s="68"/>
      <c r="D129" s="68"/>
      <c r="E129" s="68"/>
      <c r="F129" s="69"/>
      <c r="G129" s="65" t="s">
        <v>20</v>
      </c>
      <c r="H129" s="66"/>
      <c r="I129" s="66"/>
      <c r="J129" s="42"/>
      <c r="K129" s="62"/>
    </row>
    <row r="130" spans="1:11" ht="15" customHeight="1" x14ac:dyDescent="0.25">
      <c r="A130" s="59"/>
      <c r="B130" s="68"/>
      <c r="C130" s="68"/>
      <c r="D130" s="68"/>
      <c r="E130" s="68"/>
      <c r="F130" s="69"/>
      <c r="G130" s="49"/>
      <c r="H130" s="6"/>
      <c r="I130" s="14">
        <v>5.08</v>
      </c>
      <c r="J130" s="42"/>
      <c r="K130" s="62"/>
    </row>
    <row r="131" spans="1:11" ht="15" customHeight="1" x14ac:dyDescent="0.25">
      <c r="A131" s="59"/>
      <c r="B131" s="68"/>
      <c r="C131" s="68"/>
      <c r="D131" s="68"/>
      <c r="E131" s="68"/>
      <c r="F131" s="69"/>
      <c r="G131" s="65" t="s">
        <v>9</v>
      </c>
      <c r="H131" s="66"/>
      <c r="I131" s="66"/>
      <c r="J131" s="42"/>
      <c r="K131" s="62"/>
    </row>
    <row r="132" spans="1:11" ht="15" customHeight="1" x14ac:dyDescent="0.25">
      <c r="A132" s="59"/>
      <c r="B132" s="68"/>
      <c r="C132" s="68"/>
      <c r="D132" s="68"/>
      <c r="E132" s="68"/>
      <c r="F132" s="69"/>
      <c r="G132" s="24"/>
      <c r="H132" s="6"/>
      <c r="I132" s="15">
        <f>I130*H128</f>
        <v>1930.4</v>
      </c>
      <c r="J132" s="41"/>
      <c r="K132" s="62"/>
    </row>
    <row r="133" spans="1:11" ht="15" customHeight="1" x14ac:dyDescent="0.25">
      <c r="A133" s="59"/>
      <c r="B133" s="68"/>
      <c r="C133" s="68"/>
      <c r="D133" s="68"/>
      <c r="E133" s="68"/>
      <c r="F133" s="69"/>
      <c r="G133" s="24"/>
      <c r="H133" s="67"/>
      <c r="I133" s="67"/>
      <c r="J133" s="41"/>
      <c r="K133" s="62"/>
    </row>
    <row r="134" spans="1:11" ht="15" customHeight="1" x14ac:dyDescent="0.25">
      <c r="A134" s="59"/>
      <c r="B134" s="68"/>
      <c r="C134" s="68"/>
      <c r="D134" s="68"/>
      <c r="E134" s="68"/>
      <c r="F134" s="69"/>
      <c r="G134" s="25"/>
      <c r="H134" s="32"/>
      <c r="I134" s="33"/>
      <c r="J134" s="44"/>
      <c r="K134" s="62"/>
    </row>
    <row r="135" spans="1:11" x14ac:dyDescent="0.25">
      <c r="A135" s="59">
        <v>11</v>
      </c>
      <c r="B135" s="2">
        <v>578</v>
      </c>
      <c r="C135" s="60">
        <v>2022002854</v>
      </c>
      <c r="D135" s="60"/>
      <c r="E135" s="50">
        <v>44652</v>
      </c>
      <c r="F135" s="3" t="str">
        <f ca="1">IF(TRUNC((TODAY()-E135)/365)=0,CONCATENATE(ROUND(12*((TODAY()-E135)/365-TRUNC((TODAY()-E135)/365)),0)," m."),IF(ROUND(12*((TODAY()-E135)/365-TRUNC((TODAY()-E135)/365)),0)=0,CONCATENATE(TRUNC((TODAY()-E135)/365)," a."),CONCATENATE(TRUNC((TODAY()-E135)/365)," a ",ROUND(12*((TODAY()-E135)/365-TRUNC((TODAY()-E135)/365)),0)," m.")))</f>
        <v>4 a 5 m.</v>
      </c>
      <c r="G135" s="26">
        <f ca="1">$O$3-E135</f>
        <v>1613</v>
      </c>
      <c r="H135" s="27" t="s">
        <v>6</v>
      </c>
      <c r="I135" s="30" t="s">
        <v>7</v>
      </c>
      <c r="J135" s="39" t="s">
        <v>27</v>
      </c>
      <c r="K135" s="61" t="s">
        <v>30</v>
      </c>
    </row>
    <row r="136" spans="1:11" x14ac:dyDescent="0.25">
      <c r="A136" s="59"/>
      <c r="B136" s="68"/>
      <c r="C136" s="68"/>
      <c r="D136" s="68"/>
      <c r="E136" s="68"/>
      <c r="F136" s="69"/>
      <c r="G136" s="22"/>
      <c r="H136" s="10"/>
      <c r="I136" s="8"/>
      <c r="J136" s="40"/>
      <c r="K136" s="62"/>
    </row>
    <row r="137" spans="1:11" x14ac:dyDescent="0.25">
      <c r="A137" s="59"/>
      <c r="B137" s="68"/>
      <c r="C137" s="68"/>
      <c r="D137" s="68"/>
      <c r="E137" s="68"/>
      <c r="F137" s="69"/>
      <c r="G137" s="48"/>
      <c r="H137" s="13" t="s">
        <v>8</v>
      </c>
      <c r="I137" s="9">
        <v>46210</v>
      </c>
      <c r="J137" s="41"/>
      <c r="K137" s="62"/>
    </row>
    <row r="138" spans="1:11" x14ac:dyDescent="0.25">
      <c r="A138" s="59"/>
      <c r="B138" s="68"/>
      <c r="C138" s="68"/>
      <c r="D138" s="68"/>
      <c r="E138" s="68"/>
      <c r="F138" s="69"/>
      <c r="G138" s="49"/>
      <c r="H138" s="13" t="s">
        <v>21</v>
      </c>
      <c r="I138" s="11" t="str">
        <f>IF(TRUNC((I137-E135)/365)=0,CONCATENATE(ROUND(12*((I137-E135)/365-TRUNC((I137-E135)/365)),0)," m."),IF(ROUND(12*((I137-E135)/365-TRUNC((I137-E135)/365)),0)=0,CONCATENATE(TRUNC((I137-E135)/365)," a."),CONCATENATE(TRUNC((I137-E135)/365)," a ",ROUND(12*((I137-E135)/365-TRUNC((I137-E135)/365)),0)," m.")))</f>
        <v>4 a 3 m.</v>
      </c>
      <c r="J138" s="23"/>
      <c r="K138" s="62"/>
    </row>
    <row r="139" spans="1:11" x14ac:dyDescent="0.25">
      <c r="A139" s="59"/>
      <c r="B139" s="68"/>
      <c r="C139" s="68"/>
      <c r="D139" s="68"/>
      <c r="E139" s="68"/>
      <c r="F139" s="69"/>
      <c r="G139" s="65" t="s">
        <v>17</v>
      </c>
      <c r="H139" s="66"/>
      <c r="I139" s="66"/>
      <c r="J139" s="23">
        <v>46210</v>
      </c>
      <c r="K139" s="62"/>
    </row>
    <row r="140" spans="1:11" ht="15" customHeight="1" x14ac:dyDescent="0.25">
      <c r="A140" s="59"/>
      <c r="B140" s="68"/>
      <c r="C140" s="68"/>
      <c r="D140" s="68"/>
      <c r="E140" s="68"/>
      <c r="F140" s="69"/>
      <c r="G140" s="65" t="s">
        <v>22</v>
      </c>
      <c r="H140" s="66"/>
      <c r="I140" s="66"/>
      <c r="J140" s="41" t="str">
        <f>IF(TRUNC((J139-E135)/365)=0,CONCATENATE(ROUND(12*((J139-E135)/365-TRUNC((J139-E135)/365)),0)," m."),IF(ROUND(12*((J139-E135)/365-TRUNC((J139-E135)/365)),0)=0,CONCATENATE(TRUNC((J139-E135)/365)," a."),CONCATENATE(TRUNC((J139-E135)/365)," a ",ROUND(12*((J139-E135)/365-TRUNC((J139-E135)/365)),0)," m.")))</f>
        <v>4 a 3 m.</v>
      </c>
      <c r="K140" s="62"/>
    </row>
    <row r="141" spans="1:11" ht="15" customHeight="1" x14ac:dyDescent="0.25">
      <c r="A141" s="59"/>
      <c r="B141" s="68"/>
      <c r="C141" s="68"/>
      <c r="D141" s="68"/>
      <c r="E141" s="68"/>
      <c r="F141" s="69"/>
      <c r="G141" s="28" t="s">
        <v>18</v>
      </c>
      <c r="H141" s="6">
        <v>310</v>
      </c>
      <c r="I141" s="6" t="s">
        <v>19</v>
      </c>
      <c r="J141" s="41"/>
      <c r="K141" s="62"/>
    </row>
    <row r="142" spans="1:11" ht="15" customHeight="1" x14ac:dyDescent="0.25">
      <c r="A142" s="59"/>
      <c r="B142" s="68"/>
      <c r="C142" s="68"/>
      <c r="D142" s="68"/>
      <c r="E142" s="68"/>
      <c r="F142" s="69"/>
      <c r="G142" s="65" t="s">
        <v>20</v>
      </c>
      <c r="H142" s="66"/>
      <c r="I142" s="66"/>
      <c r="J142" s="42"/>
      <c r="K142" s="62"/>
    </row>
    <row r="143" spans="1:11" ht="15" customHeight="1" x14ac:dyDescent="0.25">
      <c r="A143" s="59"/>
      <c r="B143" s="68"/>
      <c r="C143" s="68"/>
      <c r="D143" s="68"/>
      <c r="E143" s="68"/>
      <c r="F143" s="69"/>
      <c r="G143" s="49"/>
      <c r="H143" s="6"/>
      <c r="I143" s="14">
        <v>5.08</v>
      </c>
      <c r="J143" s="42"/>
      <c r="K143" s="62"/>
    </row>
    <row r="144" spans="1:11" ht="15" customHeight="1" x14ac:dyDescent="0.25">
      <c r="A144" s="59"/>
      <c r="B144" s="68"/>
      <c r="C144" s="68"/>
      <c r="D144" s="68"/>
      <c r="E144" s="68"/>
      <c r="F144" s="69"/>
      <c r="G144" s="65" t="s">
        <v>9</v>
      </c>
      <c r="H144" s="66"/>
      <c r="I144" s="66"/>
      <c r="J144" s="42"/>
      <c r="K144" s="62"/>
    </row>
    <row r="145" spans="1:11" ht="15" customHeight="1" x14ac:dyDescent="0.25">
      <c r="A145" s="59"/>
      <c r="B145" s="68"/>
      <c r="C145" s="68"/>
      <c r="D145" s="68"/>
      <c r="E145" s="68"/>
      <c r="F145" s="69"/>
      <c r="G145" s="24"/>
      <c r="H145" s="6"/>
      <c r="I145" s="15">
        <f>I143*H141</f>
        <v>1574.8</v>
      </c>
      <c r="J145" s="41"/>
      <c r="K145" s="62"/>
    </row>
    <row r="146" spans="1:11" ht="15" customHeight="1" x14ac:dyDescent="0.25">
      <c r="A146" s="59"/>
      <c r="B146" s="68"/>
      <c r="C146" s="68"/>
      <c r="D146" s="68"/>
      <c r="E146" s="68"/>
      <c r="F146" s="69"/>
      <c r="G146" s="24"/>
      <c r="H146" s="67"/>
      <c r="I146" s="67"/>
      <c r="J146" s="41"/>
      <c r="K146" s="62"/>
    </row>
    <row r="147" spans="1:11" x14ac:dyDescent="0.25">
      <c r="A147" s="59"/>
      <c r="B147" s="68"/>
      <c r="C147" s="68"/>
      <c r="D147" s="68"/>
      <c r="E147" s="68"/>
      <c r="F147" s="69"/>
      <c r="G147" s="25"/>
      <c r="H147" s="32"/>
      <c r="I147" s="33"/>
      <c r="J147" s="44"/>
      <c r="K147" s="62"/>
    </row>
    <row r="148" spans="1:11" x14ac:dyDescent="0.25">
      <c r="A148" s="59">
        <v>12</v>
      </c>
      <c r="B148" s="2">
        <v>608</v>
      </c>
      <c r="C148" s="90">
        <v>2025001353</v>
      </c>
      <c r="D148" s="91"/>
      <c r="E148" s="50">
        <v>45213</v>
      </c>
      <c r="F148" s="3" t="str">
        <f ca="1">IF(TRUNC((TODAY()-E148)/365)=0,CONCATENATE(ROUND(12*((TODAY()-E148)/365-TRUNC((TODAY()-E148)/365)),0)," m."),IF(ROUND(12*((TODAY()-E148)/365-TRUNC((TODAY()-E148)/365)),0)=0,CONCATENATE(TRUNC((TODAY()-E148)/365)," a."),CONCATENATE(TRUNC((TODAY()-E148)/365)," a ",ROUND(12*((TODAY()-E148)/365-TRUNC((TODAY()-E148)/365)),0)," m.")))</f>
        <v>2 a 11 m.</v>
      </c>
      <c r="G148" s="26">
        <f ca="1">$O$3-E148</f>
        <v>1052</v>
      </c>
      <c r="H148" s="31" t="s">
        <v>11</v>
      </c>
      <c r="I148" s="30" t="s">
        <v>12</v>
      </c>
      <c r="J148" s="39" t="s">
        <v>27</v>
      </c>
      <c r="K148" s="61" t="s">
        <v>25</v>
      </c>
    </row>
    <row r="149" spans="1:11" x14ac:dyDescent="0.25">
      <c r="A149" s="59"/>
      <c r="B149" s="68"/>
      <c r="C149" s="68"/>
      <c r="D149" s="68"/>
      <c r="E149" s="68"/>
      <c r="F149" s="69"/>
      <c r="G149" s="22"/>
      <c r="H149" s="10"/>
      <c r="I149" s="8"/>
      <c r="J149" s="40"/>
      <c r="K149" s="62"/>
    </row>
    <row r="150" spans="1:11" x14ac:dyDescent="0.25">
      <c r="A150" s="59"/>
      <c r="B150" s="68"/>
      <c r="C150" s="68"/>
      <c r="D150" s="68"/>
      <c r="E150" s="68"/>
      <c r="F150" s="69"/>
      <c r="G150" s="48"/>
      <c r="H150" s="13" t="s">
        <v>8</v>
      </c>
      <c r="I150" s="9">
        <v>46210</v>
      </c>
      <c r="J150" s="41"/>
      <c r="K150" s="62"/>
    </row>
    <row r="151" spans="1:11" x14ac:dyDescent="0.25">
      <c r="A151" s="59"/>
      <c r="B151" s="68"/>
      <c r="C151" s="68"/>
      <c r="D151" s="68"/>
      <c r="E151" s="68"/>
      <c r="F151" s="69"/>
      <c r="G151" s="49"/>
      <c r="H151" s="13" t="s">
        <v>21</v>
      </c>
      <c r="I151" s="11" t="str">
        <f>IF(TRUNC((I150-E148)/365)=0,CONCATENATE(ROUND(12*((I150-E148)/365-TRUNC((I150-E148)/365)),0)," m."),IF(ROUND(12*((I150-E148)/365-TRUNC((I150-E148)/365)),0)=0,CONCATENATE(TRUNC((I150-E148)/365)," a."),CONCATENATE(TRUNC((I150-E148)/365)," a ",ROUND(12*((I150-E148)/365-TRUNC((I150-E148)/365)),0)," m.")))</f>
        <v>2 a 9 m.</v>
      </c>
      <c r="J151" s="23"/>
      <c r="K151" s="62"/>
    </row>
    <row r="152" spans="1:11" x14ac:dyDescent="0.25">
      <c r="A152" s="59"/>
      <c r="B152" s="68"/>
      <c r="C152" s="68"/>
      <c r="D152" s="68"/>
      <c r="E152" s="68"/>
      <c r="F152" s="69"/>
      <c r="G152" s="65" t="s">
        <v>17</v>
      </c>
      <c r="H152" s="66"/>
      <c r="I152" s="66"/>
      <c r="J152" s="23">
        <v>46210</v>
      </c>
      <c r="K152" s="62"/>
    </row>
    <row r="153" spans="1:11" ht="15" customHeight="1" x14ac:dyDescent="0.25">
      <c r="A153" s="59"/>
      <c r="B153" s="68"/>
      <c r="C153" s="68"/>
      <c r="D153" s="68"/>
      <c r="E153" s="68"/>
      <c r="F153" s="69"/>
      <c r="G153" s="65" t="s">
        <v>22</v>
      </c>
      <c r="H153" s="66"/>
      <c r="I153" s="66"/>
      <c r="J153" s="41" t="str">
        <f>IF(TRUNC((J152-E148)/365)=0,CONCATENATE(ROUND(12*((J152-E148)/365-TRUNC((J152-E148)/365)),0)," m."),IF(ROUND(12*((J152-E148)/365-TRUNC((J152-E148)/365)),0)=0,CONCATENATE(TRUNC((J152-E148)/365)," a."),CONCATENATE(TRUNC((J152-E148)/365)," a ",ROUND(12*((J152-E148)/365-TRUNC((J152-E148)/365)),0)," m.")))</f>
        <v>2 a 9 m.</v>
      </c>
      <c r="K153" s="62"/>
    </row>
    <row r="154" spans="1:11" ht="15" customHeight="1" x14ac:dyDescent="0.25">
      <c r="A154" s="59"/>
      <c r="B154" s="68"/>
      <c r="C154" s="68"/>
      <c r="D154" s="68"/>
      <c r="E154" s="68"/>
      <c r="F154" s="69"/>
      <c r="G154" s="28" t="s">
        <v>18</v>
      </c>
      <c r="H154" s="6">
        <v>280</v>
      </c>
      <c r="I154" s="6" t="s">
        <v>19</v>
      </c>
      <c r="J154" s="41"/>
      <c r="K154" s="62"/>
    </row>
    <row r="155" spans="1:11" ht="15" customHeight="1" x14ac:dyDescent="0.25">
      <c r="A155" s="59"/>
      <c r="B155" s="68"/>
      <c r="C155" s="68"/>
      <c r="D155" s="68"/>
      <c r="E155" s="68"/>
      <c r="F155" s="69"/>
      <c r="G155" s="65" t="s">
        <v>20</v>
      </c>
      <c r="H155" s="66"/>
      <c r="I155" s="66"/>
      <c r="J155" s="42"/>
      <c r="K155" s="62"/>
    </row>
    <row r="156" spans="1:11" ht="15" customHeight="1" x14ac:dyDescent="0.25">
      <c r="A156" s="59"/>
      <c r="B156" s="68"/>
      <c r="C156" s="68"/>
      <c r="D156" s="68"/>
      <c r="E156" s="68"/>
      <c r="F156" s="69"/>
      <c r="G156" s="49"/>
      <c r="H156" s="6"/>
      <c r="I156" s="14">
        <v>6.37</v>
      </c>
      <c r="J156" s="42"/>
      <c r="K156" s="62"/>
    </row>
    <row r="157" spans="1:11" ht="15" customHeight="1" x14ac:dyDescent="0.25">
      <c r="A157" s="59"/>
      <c r="B157" s="68"/>
      <c r="C157" s="68"/>
      <c r="D157" s="68"/>
      <c r="E157" s="68"/>
      <c r="F157" s="69"/>
      <c r="G157" s="65" t="s">
        <v>9</v>
      </c>
      <c r="H157" s="66"/>
      <c r="I157" s="66"/>
      <c r="J157" s="42"/>
      <c r="K157" s="62"/>
    </row>
    <row r="158" spans="1:11" ht="15" customHeight="1" x14ac:dyDescent="0.25">
      <c r="A158" s="59"/>
      <c r="B158" s="68"/>
      <c r="C158" s="68"/>
      <c r="D158" s="68"/>
      <c r="E158" s="68"/>
      <c r="F158" s="69"/>
      <c r="G158" s="24"/>
      <c r="H158" s="6"/>
      <c r="I158" s="15">
        <f>I156*H154</f>
        <v>1783.6000000000001</v>
      </c>
      <c r="J158" s="41"/>
      <c r="K158" s="62"/>
    </row>
    <row r="159" spans="1:11" ht="15" customHeight="1" x14ac:dyDescent="0.25">
      <c r="A159" s="59"/>
      <c r="B159" s="68"/>
      <c r="C159" s="68"/>
      <c r="D159" s="68"/>
      <c r="E159" s="68"/>
      <c r="F159" s="69"/>
      <c r="G159" s="24"/>
      <c r="H159" s="67"/>
      <c r="I159" s="67"/>
      <c r="J159" s="41"/>
      <c r="K159" s="62"/>
    </row>
    <row r="160" spans="1:11" x14ac:dyDescent="0.25">
      <c r="A160" s="59"/>
      <c r="B160" s="68"/>
      <c r="C160" s="68"/>
      <c r="D160" s="68"/>
      <c r="E160" s="68"/>
      <c r="F160" s="69"/>
      <c r="G160" s="25"/>
      <c r="H160" s="32"/>
      <c r="I160" s="33"/>
      <c r="J160" s="44"/>
      <c r="K160" s="62"/>
    </row>
    <row r="161" spans="1:11" x14ac:dyDescent="0.25">
      <c r="A161" s="59">
        <v>13</v>
      </c>
      <c r="B161" s="2">
        <v>610</v>
      </c>
      <c r="C161" s="90">
        <v>2025001355</v>
      </c>
      <c r="D161" s="91"/>
      <c r="E161" s="50">
        <v>45229</v>
      </c>
      <c r="F161" s="3" t="str">
        <f ca="1">IF(TRUNC((TODAY()-E161)/365)=0,CONCATENATE(ROUND(12*((TODAY()-E161)/365-TRUNC((TODAY()-E161)/365)),0)," m."),IF(ROUND(12*((TODAY()-E161)/365-TRUNC((TODAY()-E161)/365)),0)=0,CONCATENATE(TRUNC((TODAY()-E161)/365)," a."),CONCATENATE(TRUNC((TODAY()-E161)/365)," a ",ROUND(12*((TODAY()-E161)/365-TRUNC((TODAY()-E161)/365)),0)," m.")))</f>
        <v>2 a 10 m.</v>
      </c>
      <c r="G161" s="26">
        <f ca="1">$O$3-E161</f>
        <v>1036</v>
      </c>
      <c r="H161" s="31" t="s">
        <v>11</v>
      </c>
      <c r="I161" s="30" t="s">
        <v>12</v>
      </c>
      <c r="J161" s="39" t="s">
        <v>28</v>
      </c>
      <c r="K161" s="61" t="s">
        <v>25</v>
      </c>
    </row>
    <row r="162" spans="1:11" x14ac:dyDescent="0.25">
      <c r="A162" s="59"/>
      <c r="B162" s="68"/>
      <c r="C162" s="68"/>
      <c r="D162" s="68"/>
      <c r="E162" s="68"/>
      <c r="F162" s="69"/>
      <c r="G162" s="22"/>
      <c r="H162" s="10"/>
      <c r="I162" s="8"/>
      <c r="J162" s="40"/>
      <c r="K162" s="62"/>
    </row>
    <row r="163" spans="1:11" x14ac:dyDescent="0.25">
      <c r="A163" s="59"/>
      <c r="B163" s="68"/>
      <c r="C163" s="68"/>
      <c r="D163" s="68"/>
      <c r="E163" s="68"/>
      <c r="F163" s="69"/>
      <c r="G163" s="48"/>
      <c r="H163" s="13" t="s">
        <v>8</v>
      </c>
      <c r="I163" s="9">
        <v>46210</v>
      </c>
      <c r="J163" s="41"/>
      <c r="K163" s="62"/>
    </row>
    <row r="164" spans="1:11" x14ac:dyDescent="0.25">
      <c r="A164" s="59"/>
      <c r="B164" s="68"/>
      <c r="C164" s="68"/>
      <c r="D164" s="68"/>
      <c r="E164" s="68"/>
      <c r="F164" s="69"/>
      <c r="G164" s="49"/>
      <c r="H164" s="13" t="s">
        <v>21</v>
      </c>
      <c r="I164" s="11" t="str">
        <f>IF(TRUNC((I163-E161)/365)=0,CONCATENATE(ROUND(12*((I163-E161)/365-TRUNC((I163-E161)/365)),0)," m."),IF(ROUND(12*((I163-E161)/365-TRUNC((I163-E161)/365)),0)=0,CONCATENATE(TRUNC((I163-E161)/365)," a."),CONCATENATE(TRUNC((I163-E161)/365)," a ",ROUND(12*((I163-E161)/365-TRUNC((I163-E161)/365)),0)," m.")))</f>
        <v>2 a 8 m.</v>
      </c>
      <c r="J164" s="23"/>
      <c r="K164" s="62"/>
    </row>
    <row r="165" spans="1:11" x14ac:dyDescent="0.25">
      <c r="A165" s="59"/>
      <c r="B165" s="68"/>
      <c r="C165" s="68"/>
      <c r="D165" s="68"/>
      <c r="E165" s="68"/>
      <c r="F165" s="69"/>
      <c r="G165" s="65" t="s">
        <v>17</v>
      </c>
      <c r="H165" s="66"/>
      <c r="I165" s="66"/>
      <c r="J165" s="23">
        <v>46210</v>
      </c>
      <c r="K165" s="62"/>
    </row>
    <row r="166" spans="1:11" x14ac:dyDescent="0.25">
      <c r="A166" s="59"/>
      <c r="B166" s="68"/>
      <c r="C166" s="68"/>
      <c r="D166" s="68"/>
      <c r="E166" s="68"/>
      <c r="F166" s="69"/>
      <c r="G166" s="65" t="s">
        <v>22</v>
      </c>
      <c r="H166" s="66"/>
      <c r="I166" s="66"/>
      <c r="J166" s="41" t="str">
        <f>IF(TRUNC((J165-E161)/365)=0,CONCATENATE(ROUND(12*((J165-E161)/365-TRUNC((J165-E161)/365)),0)," m."),IF(ROUND(12*((J165-E161)/365-TRUNC((J165-E161)/365)),0)=0,CONCATENATE(TRUNC((J165-E161)/365)," a."),CONCATENATE(TRUNC((J165-E161)/365)," a ",ROUND(12*((J165-E161)/365-TRUNC((J165-E161)/365)),0)," m.")))</f>
        <v>2 a 8 m.</v>
      </c>
      <c r="K166" s="62"/>
    </row>
    <row r="167" spans="1:11" x14ac:dyDescent="0.25">
      <c r="A167" s="59"/>
      <c r="B167" s="68"/>
      <c r="C167" s="68"/>
      <c r="D167" s="68"/>
      <c r="E167" s="68"/>
      <c r="F167" s="69"/>
      <c r="G167" s="28" t="s">
        <v>18</v>
      </c>
      <c r="H167" s="6">
        <v>270</v>
      </c>
      <c r="I167" s="6" t="s">
        <v>19</v>
      </c>
      <c r="J167" s="41"/>
      <c r="K167" s="62"/>
    </row>
    <row r="168" spans="1:11" x14ac:dyDescent="0.25">
      <c r="A168" s="59"/>
      <c r="B168" s="68"/>
      <c r="C168" s="68"/>
      <c r="D168" s="68"/>
      <c r="E168" s="68"/>
      <c r="F168" s="69"/>
      <c r="G168" s="65" t="s">
        <v>20</v>
      </c>
      <c r="H168" s="66"/>
      <c r="I168" s="66"/>
      <c r="J168" s="42"/>
      <c r="K168" s="62"/>
    </row>
    <row r="169" spans="1:11" x14ac:dyDescent="0.25">
      <c r="A169" s="59"/>
      <c r="B169" s="68"/>
      <c r="C169" s="68"/>
      <c r="D169" s="68"/>
      <c r="E169" s="68"/>
      <c r="F169" s="69"/>
      <c r="G169" s="49"/>
      <c r="H169" s="6"/>
      <c r="I169" s="14">
        <v>6.37</v>
      </c>
      <c r="J169" s="42"/>
      <c r="K169" s="62"/>
    </row>
    <row r="170" spans="1:11" x14ac:dyDescent="0.25">
      <c r="A170" s="59"/>
      <c r="B170" s="68"/>
      <c r="C170" s="68"/>
      <c r="D170" s="68"/>
      <c r="E170" s="68"/>
      <c r="F170" s="69"/>
      <c r="G170" s="65" t="s">
        <v>9</v>
      </c>
      <c r="H170" s="66"/>
      <c r="I170" s="66"/>
      <c r="J170" s="42"/>
      <c r="K170" s="62"/>
    </row>
    <row r="171" spans="1:11" x14ac:dyDescent="0.25">
      <c r="A171" s="59"/>
      <c r="B171" s="68"/>
      <c r="C171" s="68"/>
      <c r="D171" s="68"/>
      <c r="E171" s="68"/>
      <c r="F171" s="69"/>
      <c r="G171" s="24"/>
      <c r="H171" s="6"/>
      <c r="I171" s="15">
        <f>I169*H167</f>
        <v>1719.9</v>
      </c>
      <c r="J171" s="41"/>
      <c r="K171" s="62"/>
    </row>
    <row r="172" spans="1:11" x14ac:dyDescent="0.25">
      <c r="A172" s="59"/>
      <c r="B172" s="68"/>
      <c r="C172" s="68"/>
      <c r="D172" s="68"/>
      <c r="E172" s="68"/>
      <c r="F172" s="69"/>
      <c r="G172" s="24"/>
      <c r="H172" s="67"/>
      <c r="I172" s="67"/>
      <c r="J172" s="41"/>
      <c r="K172" s="62"/>
    </row>
    <row r="173" spans="1:11" x14ac:dyDescent="0.25">
      <c r="A173" s="59"/>
      <c r="B173" s="68"/>
      <c r="C173" s="68"/>
      <c r="D173" s="68"/>
      <c r="E173" s="68"/>
      <c r="F173" s="69"/>
      <c r="G173" s="25"/>
      <c r="H173" s="32"/>
      <c r="I173" s="33"/>
      <c r="J173" s="44"/>
      <c r="K173" s="62"/>
    </row>
    <row r="174" spans="1:11" x14ac:dyDescent="0.25">
      <c r="A174" s="59">
        <v>14</v>
      </c>
      <c r="B174" s="2">
        <v>611</v>
      </c>
      <c r="C174" s="60">
        <v>2025001356</v>
      </c>
      <c r="D174" s="60"/>
      <c r="E174" s="50">
        <v>45250</v>
      </c>
      <c r="F174" s="3" t="str">
        <f ca="1">IF(TRUNC((TODAY()-E174)/365)=0,CONCATENATE(ROUND(12*((TODAY()-E174)/365-TRUNC((TODAY()-E174)/365)),0)," m."),IF(ROUND(12*((TODAY()-E174)/365-TRUNC((TODAY()-E174)/365)),0)=0,CONCATENATE(TRUNC((TODAY()-E174)/365)," a."),CONCATENATE(TRUNC((TODAY()-E174)/365)," a ",ROUND(12*((TODAY()-E174)/365-TRUNC((TODAY()-E174)/365)),0)," m.")))</f>
        <v>2 a 9 m.</v>
      </c>
      <c r="G174" s="26">
        <f ca="1">$O$3-E174</f>
        <v>1015</v>
      </c>
      <c r="H174" s="31" t="s">
        <v>6</v>
      </c>
      <c r="I174" s="30" t="s">
        <v>10</v>
      </c>
      <c r="J174" s="37" t="s">
        <v>36</v>
      </c>
      <c r="K174" s="61" t="s">
        <v>30</v>
      </c>
    </row>
    <row r="175" spans="1:11" ht="15" customHeight="1" x14ac:dyDescent="0.25">
      <c r="A175" s="59"/>
      <c r="B175" s="68"/>
      <c r="C175" s="68"/>
      <c r="D175" s="68"/>
      <c r="E175" s="68"/>
      <c r="F175" s="69"/>
      <c r="G175" s="22"/>
      <c r="H175" s="10"/>
      <c r="I175" s="8"/>
      <c r="J175" s="40"/>
      <c r="K175" s="62"/>
    </row>
    <row r="176" spans="1:11" x14ac:dyDescent="0.25">
      <c r="A176" s="59"/>
      <c r="B176" s="68"/>
      <c r="C176" s="68"/>
      <c r="D176" s="68"/>
      <c r="E176" s="68"/>
      <c r="F176" s="69"/>
      <c r="G176" s="48"/>
      <c r="H176" s="13" t="s">
        <v>8</v>
      </c>
      <c r="I176" s="9">
        <v>46210</v>
      </c>
      <c r="J176" s="41"/>
      <c r="K176" s="62"/>
    </row>
    <row r="177" spans="1:11" ht="15" customHeight="1" x14ac:dyDescent="0.25">
      <c r="A177" s="59"/>
      <c r="B177" s="68"/>
      <c r="C177" s="68"/>
      <c r="D177" s="68"/>
      <c r="E177" s="68"/>
      <c r="F177" s="69"/>
      <c r="G177" s="49"/>
      <c r="H177" s="13" t="s">
        <v>21</v>
      </c>
      <c r="I177" s="11" t="str">
        <f>IF(TRUNC((I176-E174)/365)=0,CONCATENATE(ROUND(12*((I176-E174)/365-TRUNC((I176-E174)/365)),0)," m."),IF(ROUND(12*((I176-E174)/365-TRUNC((I176-E174)/365)),0)=0,CONCATENATE(TRUNC((I176-E174)/365)," a."),CONCATENATE(TRUNC((I176-E174)/365)," a ",ROUND(12*((I176-E174)/365-TRUNC((I176-E174)/365)),0)," m.")))</f>
        <v>2 a 8 m.</v>
      </c>
      <c r="J177" s="23"/>
      <c r="K177" s="62"/>
    </row>
    <row r="178" spans="1:11" ht="15" customHeight="1" x14ac:dyDescent="0.25">
      <c r="A178" s="59"/>
      <c r="B178" s="68"/>
      <c r="C178" s="68"/>
      <c r="D178" s="68"/>
      <c r="E178" s="68"/>
      <c r="F178" s="69"/>
      <c r="G178" s="65" t="s">
        <v>17</v>
      </c>
      <c r="H178" s="66"/>
      <c r="I178" s="66"/>
      <c r="J178" s="23">
        <v>46210</v>
      </c>
      <c r="K178" s="62"/>
    </row>
    <row r="179" spans="1:11" ht="15" customHeight="1" x14ac:dyDescent="0.25">
      <c r="A179" s="59"/>
      <c r="B179" s="68"/>
      <c r="C179" s="68"/>
      <c r="D179" s="68"/>
      <c r="E179" s="68"/>
      <c r="F179" s="69"/>
      <c r="G179" s="65" t="s">
        <v>22</v>
      </c>
      <c r="H179" s="66"/>
      <c r="I179" s="66"/>
      <c r="J179" s="41" t="str">
        <f>IF(TRUNC((J178-E174)/365)=0,CONCATENATE(ROUND(12*((J178-E174)/365-TRUNC((J178-E174)/365)),0)," m."),IF(ROUND(12*((J178-E174)/365-TRUNC((J178-E174)/365)),0)=0,CONCATENATE(TRUNC((J178-E174)/365)," a."),CONCATENATE(TRUNC((J178-E174)/365)," a ",ROUND(12*((J178-E174)/365-TRUNC((J178-E174)/365)),0)," m.")))</f>
        <v>2 a 8 m.</v>
      </c>
      <c r="K179" s="62"/>
    </row>
    <row r="180" spans="1:11" ht="15" customHeight="1" x14ac:dyDescent="0.25">
      <c r="A180" s="59"/>
      <c r="B180" s="68"/>
      <c r="C180" s="68"/>
      <c r="D180" s="68"/>
      <c r="E180" s="68"/>
      <c r="F180" s="69"/>
      <c r="G180" s="28" t="s">
        <v>18</v>
      </c>
      <c r="H180" s="6">
        <v>260</v>
      </c>
      <c r="I180" s="6" t="s">
        <v>19</v>
      </c>
      <c r="J180" s="41"/>
      <c r="K180" s="62"/>
    </row>
    <row r="181" spans="1:11" ht="15" customHeight="1" x14ac:dyDescent="0.25">
      <c r="A181" s="59"/>
      <c r="B181" s="68"/>
      <c r="C181" s="68"/>
      <c r="D181" s="68"/>
      <c r="E181" s="68"/>
      <c r="F181" s="69"/>
      <c r="G181" s="65" t="s">
        <v>20</v>
      </c>
      <c r="H181" s="66"/>
      <c r="I181" s="66"/>
      <c r="J181" s="42"/>
      <c r="K181" s="62"/>
    </row>
    <row r="182" spans="1:11" ht="15" customHeight="1" x14ac:dyDescent="0.25">
      <c r="A182" s="59"/>
      <c r="B182" s="68"/>
      <c r="C182" s="68"/>
      <c r="D182" s="68"/>
      <c r="E182" s="68"/>
      <c r="F182" s="69"/>
      <c r="G182" s="49"/>
      <c r="H182" s="6"/>
      <c r="I182" s="14">
        <v>5.93</v>
      </c>
      <c r="J182" s="42"/>
      <c r="K182" s="62"/>
    </row>
    <row r="183" spans="1:11" ht="15" customHeight="1" x14ac:dyDescent="0.25">
      <c r="A183" s="59"/>
      <c r="B183" s="68"/>
      <c r="C183" s="68"/>
      <c r="D183" s="68"/>
      <c r="E183" s="68"/>
      <c r="F183" s="69"/>
      <c r="G183" s="65" t="s">
        <v>9</v>
      </c>
      <c r="H183" s="66"/>
      <c r="I183" s="66"/>
      <c r="J183" s="42"/>
      <c r="K183" s="62"/>
    </row>
    <row r="184" spans="1:11" x14ac:dyDescent="0.25">
      <c r="A184" s="59"/>
      <c r="B184" s="68"/>
      <c r="C184" s="68"/>
      <c r="D184" s="68"/>
      <c r="E184" s="68"/>
      <c r="F184" s="69"/>
      <c r="G184" s="24"/>
      <c r="H184" s="6"/>
      <c r="I184" s="15">
        <f>I182*H180</f>
        <v>1541.8</v>
      </c>
      <c r="J184" s="41"/>
      <c r="K184" s="62"/>
    </row>
    <row r="185" spans="1:11" x14ac:dyDescent="0.25">
      <c r="A185" s="59"/>
      <c r="B185" s="68"/>
      <c r="C185" s="68"/>
      <c r="D185" s="68"/>
      <c r="E185" s="68"/>
      <c r="F185" s="69"/>
      <c r="G185" s="24"/>
      <c r="H185" s="67"/>
      <c r="I185" s="67"/>
      <c r="J185" s="41"/>
      <c r="K185" s="62"/>
    </row>
    <row r="186" spans="1:11" x14ac:dyDescent="0.25">
      <c r="A186" s="59"/>
      <c r="B186" s="68"/>
      <c r="C186" s="68"/>
      <c r="D186" s="68"/>
      <c r="E186" s="68"/>
      <c r="F186" s="69"/>
      <c r="G186" s="25"/>
      <c r="H186" s="32"/>
      <c r="I186" s="33"/>
      <c r="J186" s="44"/>
      <c r="K186" s="62"/>
    </row>
    <row r="187" spans="1:11" ht="15" customHeight="1" x14ac:dyDescent="0.25">
      <c r="A187" s="59">
        <v>15</v>
      </c>
      <c r="B187" s="2">
        <v>613</v>
      </c>
      <c r="C187" s="60">
        <v>2025001358</v>
      </c>
      <c r="D187" s="60"/>
      <c r="E187" s="50">
        <v>45341</v>
      </c>
      <c r="F187" s="3" t="str">
        <f ca="1">IF(TRUNC((TODAY()-E187)/365)=0,CONCATENATE(ROUND(12*((TODAY()-E187)/365-TRUNC((TODAY()-E187)/365)),0)," m."),IF(ROUND(12*((TODAY()-E187)/365-TRUNC((TODAY()-E187)/365)),0)=0,CONCATENATE(TRUNC((TODAY()-E187)/365)," a."),CONCATENATE(TRUNC((TODAY()-E187)/365)," a ",ROUND(12*((TODAY()-E187)/365-TRUNC((TODAY()-E187)/365)),0)," m.")))</f>
        <v>2 a 6 m.</v>
      </c>
      <c r="G187" s="26">
        <f ca="1">$O$3-E187</f>
        <v>924</v>
      </c>
      <c r="H187" s="31" t="s">
        <v>11</v>
      </c>
      <c r="I187" s="30" t="s">
        <v>12</v>
      </c>
      <c r="J187" s="37" t="s">
        <v>37</v>
      </c>
      <c r="K187" s="61" t="s">
        <v>25</v>
      </c>
    </row>
    <row r="188" spans="1:11" x14ac:dyDescent="0.25">
      <c r="A188" s="59"/>
      <c r="B188" s="68"/>
      <c r="C188" s="68"/>
      <c r="D188" s="68"/>
      <c r="E188" s="68"/>
      <c r="F188" s="69"/>
      <c r="G188" s="22"/>
      <c r="H188" s="10"/>
      <c r="I188" s="8"/>
      <c r="J188" s="40"/>
      <c r="K188" s="62"/>
    </row>
    <row r="189" spans="1:11" x14ac:dyDescent="0.25">
      <c r="A189" s="59"/>
      <c r="B189" s="68"/>
      <c r="C189" s="68"/>
      <c r="D189" s="68"/>
      <c r="E189" s="68"/>
      <c r="F189" s="69"/>
      <c r="G189" s="48"/>
      <c r="H189" s="13" t="s">
        <v>8</v>
      </c>
      <c r="I189" s="9">
        <v>46210</v>
      </c>
      <c r="J189" s="41"/>
      <c r="K189" s="62"/>
    </row>
    <row r="190" spans="1:11" ht="15" customHeight="1" x14ac:dyDescent="0.25">
      <c r="A190" s="59"/>
      <c r="B190" s="68"/>
      <c r="C190" s="68"/>
      <c r="D190" s="68"/>
      <c r="E190" s="68"/>
      <c r="F190" s="69"/>
      <c r="G190" s="49"/>
      <c r="H190" s="13" t="s">
        <v>21</v>
      </c>
      <c r="I190" s="11" t="str">
        <f>IF(TRUNC((I189-E187)/365)=0,CONCATENATE(ROUND(12*((I189-E187)/365-TRUNC((I189-E187)/365)),0)," m."),IF(ROUND(12*((I189-E187)/365-TRUNC((I189-E187)/365)),0)=0,CONCATENATE(TRUNC((I189-E187)/365)," a."),CONCATENATE(TRUNC((I189-E187)/365)," a ",ROUND(12*((I189-E187)/365-TRUNC((I189-E187)/365)),0)," m.")))</f>
        <v>2 a 5 m.</v>
      </c>
      <c r="J190" s="23"/>
      <c r="K190" s="62"/>
    </row>
    <row r="191" spans="1:11" ht="15" customHeight="1" x14ac:dyDescent="0.25">
      <c r="A191" s="59"/>
      <c r="B191" s="68"/>
      <c r="C191" s="68"/>
      <c r="D191" s="68"/>
      <c r="E191" s="68"/>
      <c r="F191" s="69"/>
      <c r="G191" s="65" t="s">
        <v>17</v>
      </c>
      <c r="H191" s="66"/>
      <c r="I191" s="66"/>
      <c r="J191" s="23">
        <v>46210</v>
      </c>
      <c r="K191" s="62"/>
    </row>
    <row r="192" spans="1:11" ht="15" customHeight="1" x14ac:dyDescent="0.25">
      <c r="A192" s="59"/>
      <c r="B192" s="68"/>
      <c r="C192" s="68"/>
      <c r="D192" s="68"/>
      <c r="E192" s="68"/>
      <c r="F192" s="69"/>
      <c r="G192" s="65" t="s">
        <v>22</v>
      </c>
      <c r="H192" s="66"/>
      <c r="I192" s="66"/>
      <c r="J192" s="41" t="str">
        <f>IF(TRUNC((J191-E187)/365)=0,CONCATENATE(ROUND(12*((J191-E187)/365-TRUNC((J191-E187)/365)),0)," m."),IF(ROUND(12*((J191-E187)/365-TRUNC((J191-E187)/365)),0)=0,CONCATENATE(TRUNC((J191-E187)/365)," a."),CONCATENATE(TRUNC((J191-E187)/365)," a ",ROUND(12*((J191-E187)/365-TRUNC((J191-E187)/365)),0)," m.")))</f>
        <v>2 a 5 m.</v>
      </c>
      <c r="K192" s="62"/>
    </row>
    <row r="193" spans="1:11" ht="15" customHeight="1" x14ac:dyDescent="0.25">
      <c r="A193" s="59"/>
      <c r="B193" s="68"/>
      <c r="C193" s="68"/>
      <c r="D193" s="68"/>
      <c r="E193" s="68"/>
      <c r="F193" s="69"/>
      <c r="G193" s="28" t="s">
        <v>18</v>
      </c>
      <c r="H193" s="6">
        <v>300</v>
      </c>
      <c r="I193" s="6" t="s">
        <v>19</v>
      </c>
      <c r="J193" s="41"/>
      <c r="K193" s="62"/>
    </row>
    <row r="194" spans="1:11" ht="15" customHeight="1" x14ac:dyDescent="0.25">
      <c r="A194" s="59"/>
      <c r="B194" s="68"/>
      <c r="C194" s="68"/>
      <c r="D194" s="68"/>
      <c r="E194" s="68"/>
      <c r="F194" s="69"/>
      <c r="G194" s="65" t="s">
        <v>20</v>
      </c>
      <c r="H194" s="66"/>
      <c r="I194" s="66"/>
      <c r="J194" s="42"/>
      <c r="K194" s="62"/>
    </row>
    <row r="195" spans="1:11" ht="15" customHeight="1" x14ac:dyDescent="0.25">
      <c r="A195" s="59"/>
      <c r="B195" s="68"/>
      <c r="C195" s="68"/>
      <c r="D195" s="68"/>
      <c r="E195" s="68"/>
      <c r="F195" s="69"/>
      <c r="G195" s="49"/>
      <c r="H195" s="6"/>
      <c r="I195" s="14">
        <v>6.37</v>
      </c>
      <c r="J195" s="42"/>
      <c r="K195" s="62"/>
    </row>
    <row r="196" spans="1:11" ht="15" customHeight="1" x14ac:dyDescent="0.25">
      <c r="A196" s="59"/>
      <c r="B196" s="68"/>
      <c r="C196" s="68"/>
      <c r="D196" s="68"/>
      <c r="E196" s="68"/>
      <c r="F196" s="69"/>
      <c r="G196" s="65" t="s">
        <v>9</v>
      </c>
      <c r="H196" s="66"/>
      <c r="I196" s="66"/>
      <c r="J196" s="42"/>
      <c r="K196" s="62"/>
    </row>
    <row r="197" spans="1:11" x14ac:dyDescent="0.25">
      <c r="A197" s="59"/>
      <c r="B197" s="68"/>
      <c r="C197" s="68"/>
      <c r="D197" s="68"/>
      <c r="E197" s="68"/>
      <c r="F197" s="69"/>
      <c r="G197" s="24"/>
      <c r="H197" s="6"/>
      <c r="I197" s="15">
        <f>I195*H193</f>
        <v>1911</v>
      </c>
      <c r="J197" s="41"/>
      <c r="K197" s="62"/>
    </row>
    <row r="198" spans="1:11" x14ac:dyDescent="0.25">
      <c r="A198" s="59"/>
      <c r="B198" s="68"/>
      <c r="C198" s="68"/>
      <c r="D198" s="68"/>
      <c r="E198" s="68"/>
      <c r="F198" s="69"/>
      <c r="G198" s="24"/>
      <c r="H198" s="67"/>
      <c r="I198" s="67"/>
      <c r="J198" s="41"/>
      <c r="K198" s="62"/>
    </row>
    <row r="199" spans="1:11" x14ac:dyDescent="0.25">
      <c r="A199" s="59"/>
      <c r="B199" s="68"/>
      <c r="C199" s="68"/>
      <c r="D199" s="68"/>
      <c r="E199" s="68"/>
      <c r="F199" s="69"/>
      <c r="G199" s="25"/>
      <c r="H199" s="32"/>
      <c r="I199" s="33"/>
      <c r="J199" s="44"/>
      <c r="K199" s="62"/>
    </row>
    <row r="200" spans="1:11" x14ac:dyDescent="0.25">
      <c r="A200" s="59">
        <v>16</v>
      </c>
      <c r="B200" s="20">
        <v>614</v>
      </c>
      <c r="C200" s="79">
        <v>2025001359</v>
      </c>
      <c r="D200" s="79"/>
      <c r="E200" s="50">
        <v>45365</v>
      </c>
      <c r="F200" s="3" t="str">
        <f ca="1">IF(TRUNC((TODAY()-E200)/365)=0,CONCATENATE(ROUND(12*((TODAY()-E200)/365-TRUNC((TODAY()-E200)/365)),0)," m."),IF(ROUND(12*((TODAY()-E200)/365-TRUNC((TODAY()-E200)/365)),0)=0,CONCATENATE(TRUNC((TODAY()-E200)/365)," a."),CONCATENATE(TRUNC((TODAY()-E200)/365)," a ",ROUND(12*((TODAY()-E200)/365-TRUNC((TODAY()-E200)/365)),0)," m.")))</f>
        <v>2 a 6 m.</v>
      </c>
      <c r="G200" s="26">
        <f ca="1">$O$3-E200</f>
        <v>900</v>
      </c>
      <c r="H200" s="29" t="s">
        <v>6</v>
      </c>
      <c r="I200" s="29" t="s">
        <v>10</v>
      </c>
      <c r="J200" s="37" t="s">
        <v>37</v>
      </c>
      <c r="K200" s="61" t="s">
        <v>38</v>
      </c>
    </row>
    <row r="201" spans="1:11" ht="15" customHeight="1" x14ac:dyDescent="0.25">
      <c r="A201" s="59"/>
      <c r="B201" s="79"/>
      <c r="C201" s="79"/>
      <c r="D201" s="79"/>
      <c r="E201" s="79"/>
      <c r="F201" s="80"/>
      <c r="G201" s="22"/>
      <c r="H201" s="10"/>
      <c r="I201" s="8"/>
      <c r="J201" s="40"/>
      <c r="K201" s="81"/>
    </row>
    <row r="202" spans="1:11" ht="15" customHeight="1" x14ac:dyDescent="0.25">
      <c r="A202" s="59"/>
      <c r="B202" s="79"/>
      <c r="C202" s="79"/>
      <c r="D202" s="79"/>
      <c r="E202" s="79"/>
      <c r="F202" s="80"/>
      <c r="G202" s="48"/>
      <c r="H202" s="13" t="s">
        <v>8</v>
      </c>
      <c r="I202" s="9">
        <v>46210</v>
      </c>
      <c r="J202" s="41"/>
      <c r="K202" s="81"/>
    </row>
    <row r="203" spans="1:11" ht="15" customHeight="1" x14ac:dyDescent="0.25">
      <c r="A203" s="59"/>
      <c r="B203" s="79"/>
      <c r="C203" s="79"/>
      <c r="D203" s="79"/>
      <c r="E203" s="79"/>
      <c r="F203" s="80"/>
      <c r="G203" s="49"/>
      <c r="H203" s="13" t="s">
        <v>21</v>
      </c>
      <c r="I203" s="11" t="str">
        <f>IF(TRUNC((I202-E200)/365)=0,CONCATENATE(ROUND(12*((I202-E200)/365-TRUNC((I202-E200)/365)),0)," m."),IF(ROUND(12*((I202-E200)/365-TRUNC((I202-E200)/365)),0)=0,CONCATENATE(TRUNC((I202-E200)/365)," a."),CONCATENATE(TRUNC((I202-E200)/365)," a ",ROUND(12*((I202-E200)/365-TRUNC((I202-E200)/365)),0)," m.")))</f>
        <v>2 a 4 m.</v>
      </c>
      <c r="J203" s="23"/>
      <c r="K203" s="81"/>
    </row>
    <row r="204" spans="1:11" ht="15" customHeight="1" x14ac:dyDescent="0.25">
      <c r="A204" s="59"/>
      <c r="B204" s="79"/>
      <c r="C204" s="79"/>
      <c r="D204" s="79"/>
      <c r="E204" s="79"/>
      <c r="F204" s="80"/>
      <c r="G204" s="65" t="s">
        <v>17</v>
      </c>
      <c r="H204" s="66"/>
      <c r="I204" s="66"/>
      <c r="J204" s="23">
        <v>46210</v>
      </c>
      <c r="K204" s="81"/>
    </row>
    <row r="205" spans="1:11" ht="15" customHeight="1" x14ac:dyDescent="0.25">
      <c r="A205" s="59"/>
      <c r="B205" s="79"/>
      <c r="C205" s="79"/>
      <c r="D205" s="79"/>
      <c r="E205" s="79"/>
      <c r="F205" s="80"/>
      <c r="G205" s="65" t="s">
        <v>22</v>
      </c>
      <c r="H205" s="66"/>
      <c r="I205" s="66"/>
      <c r="J205" s="41" t="str">
        <f>IF(TRUNC((J204-E200)/365)=0,CONCATENATE(ROUND(12*((J204-E200)/365-TRUNC((J204-E200)/365)),0)," m."),IF(ROUND(12*((J204-E200)/365-TRUNC((J204-E200)/365)),0)=0,CONCATENATE(TRUNC((J204-E200)/365)," a."),CONCATENATE(TRUNC((J204-E200)/365)," a ",ROUND(12*((J204-E200)/365-TRUNC((J204-E200)/365)),0)," m.")))</f>
        <v>2 a 4 m.</v>
      </c>
      <c r="K205" s="81"/>
    </row>
    <row r="206" spans="1:11" ht="15" customHeight="1" x14ac:dyDescent="0.25">
      <c r="A206" s="59"/>
      <c r="B206" s="79"/>
      <c r="C206" s="79"/>
      <c r="D206" s="79"/>
      <c r="E206" s="79"/>
      <c r="F206" s="80"/>
      <c r="G206" s="28" t="s">
        <v>18</v>
      </c>
      <c r="H206" s="6">
        <v>257</v>
      </c>
      <c r="I206" s="6" t="s">
        <v>19</v>
      </c>
      <c r="J206" s="41"/>
      <c r="K206" s="81"/>
    </row>
    <row r="207" spans="1:11" ht="15" customHeight="1" x14ac:dyDescent="0.25">
      <c r="A207" s="59"/>
      <c r="B207" s="79"/>
      <c r="C207" s="79"/>
      <c r="D207" s="79"/>
      <c r="E207" s="79"/>
      <c r="F207" s="80"/>
      <c r="G207" s="65" t="s">
        <v>20</v>
      </c>
      <c r="H207" s="66"/>
      <c r="I207" s="66"/>
      <c r="J207" s="42"/>
      <c r="K207" s="81"/>
    </row>
    <row r="208" spans="1:11" x14ac:dyDescent="0.25">
      <c r="A208" s="59"/>
      <c r="B208" s="79"/>
      <c r="C208" s="79"/>
      <c r="D208" s="79"/>
      <c r="E208" s="79"/>
      <c r="F208" s="80"/>
      <c r="G208" s="49"/>
      <c r="H208" s="6"/>
      <c r="I208" s="14">
        <v>5.93</v>
      </c>
      <c r="J208" s="42"/>
      <c r="K208" s="81"/>
    </row>
    <row r="209" spans="1:11" x14ac:dyDescent="0.25">
      <c r="A209" s="59"/>
      <c r="B209" s="79"/>
      <c r="C209" s="79"/>
      <c r="D209" s="79"/>
      <c r="E209" s="79"/>
      <c r="F209" s="80"/>
      <c r="G209" s="65" t="s">
        <v>9</v>
      </c>
      <c r="H209" s="66"/>
      <c r="I209" s="66"/>
      <c r="J209" s="42"/>
      <c r="K209" s="81"/>
    </row>
    <row r="210" spans="1:11" x14ac:dyDescent="0.25">
      <c r="A210" s="59"/>
      <c r="B210" s="79"/>
      <c r="C210" s="79"/>
      <c r="D210" s="79"/>
      <c r="E210" s="79"/>
      <c r="F210" s="80"/>
      <c r="G210" s="24"/>
      <c r="H210" s="6"/>
      <c r="I210" s="15">
        <f>I208*H206</f>
        <v>1524.01</v>
      </c>
      <c r="J210" s="41"/>
      <c r="K210" s="81"/>
    </row>
    <row r="211" spans="1:11" x14ac:dyDescent="0.25">
      <c r="A211" s="59"/>
      <c r="B211" s="79"/>
      <c r="C211" s="79"/>
      <c r="D211" s="79"/>
      <c r="E211" s="79"/>
      <c r="F211" s="80"/>
      <c r="G211" s="24"/>
      <c r="H211" s="67"/>
      <c r="I211" s="67"/>
      <c r="J211" s="41"/>
      <c r="K211" s="81"/>
    </row>
    <row r="212" spans="1:11" x14ac:dyDescent="0.25">
      <c r="A212" s="59"/>
      <c r="B212" s="79"/>
      <c r="C212" s="79"/>
      <c r="D212" s="79"/>
      <c r="E212" s="79"/>
      <c r="F212" s="80"/>
      <c r="G212" s="25"/>
      <c r="H212" s="32"/>
      <c r="I212" s="33"/>
      <c r="J212" s="44"/>
      <c r="K212" s="81"/>
    </row>
    <row r="213" spans="1:11" ht="15" customHeight="1" x14ac:dyDescent="0.25">
      <c r="A213" s="59">
        <v>17</v>
      </c>
      <c r="B213" s="2">
        <v>615</v>
      </c>
      <c r="C213" s="60">
        <v>2025001360</v>
      </c>
      <c r="D213" s="60"/>
      <c r="E213" s="50">
        <v>45365</v>
      </c>
      <c r="F213" s="3" t="str">
        <f ca="1">IF(TRUNC((TODAY()-E213)/365)=0,CONCATENATE(ROUND(12*((TODAY()-E213)/365-TRUNC((TODAY()-E213)/365)),0)," m."),IF(ROUND(12*((TODAY()-E213)/365-TRUNC((TODAY()-E213)/365)),0)=0,CONCATENATE(TRUNC((TODAY()-E213)/365)," a."),CONCATENATE(TRUNC((TODAY()-E213)/365)," a ",ROUND(12*((TODAY()-E213)/365-TRUNC((TODAY()-E213)/365)),0)," m.")))</f>
        <v>2 a 6 m.</v>
      </c>
      <c r="G213" s="26">
        <f ca="1">$O$3-E213</f>
        <v>900</v>
      </c>
      <c r="H213" s="31" t="s">
        <v>11</v>
      </c>
      <c r="I213" s="30" t="s">
        <v>12</v>
      </c>
      <c r="J213" s="37" t="s">
        <v>37</v>
      </c>
      <c r="K213" s="61" t="s">
        <v>25</v>
      </c>
    </row>
    <row r="214" spans="1:11" ht="15" customHeight="1" x14ac:dyDescent="0.25">
      <c r="A214" s="59"/>
      <c r="B214" s="68"/>
      <c r="C214" s="68"/>
      <c r="D214" s="68"/>
      <c r="E214" s="68"/>
      <c r="F214" s="69"/>
      <c r="G214" s="22"/>
      <c r="H214" s="10"/>
      <c r="I214" s="8"/>
      <c r="J214" s="40"/>
      <c r="K214" s="62"/>
    </row>
    <row r="215" spans="1:11" ht="15" customHeight="1" x14ac:dyDescent="0.25">
      <c r="A215" s="59"/>
      <c r="B215" s="68"/>
      <c r="C215" s="68"/>
      <c r="D215" s="68"/>
      <c r="E215" s="68"/>
      <c r="F215" s="69"/>
      <c r="G215" s="48"/>
      <c r="H215" s="13" t="s">
        <v>8</v>
      </c>
      <c r="I215" s="9">
        <v>46210</v>
      </c>
      <c r="J215" s="41"/>
      <c r="K215" s="62"/>
    </row>
    <row r="216" spans="1:11" ht="15" customHeight="1" x14ac:dyDescent="0.25">
      <c r="A216" s="59"/>
      <c r="B216" s="68"/>
      <c r="C216" s="68"/>
      <c r="D216" s="68"/>
      <c r="E216" s="68"/>
      <c r="F216" s="69"/>
      <c r="G216" s="49"/>
      <c r="H216" s="13" t="s">
        <v>21</v>
      </c>
      <c r="I216" s="11" t="str">
        <f>IF(TRUNC((I215-E213)/365)=0,CONCATENATE(ROUND(12*((I215-E213)/365-TRUNC((I215-E213)/365)),0)," m."),IF(ROUND(12*((I215-E213)/365-TRUNC((I215-E213)/365)),0)=0,CONCATENATE(TRUNC((I215-E213)/365)," a."),CONCATENATE(TRUNC((I215-E213)/365)," a ",ROUND(12*((I215-E213)/365-TRUNC((I215-E213)/365)),0)," m.")))</f>
        <v>2 a 4 m.</v>
      </c>
      <c r="J216" s="23"/>
      <c r="K216" s="62"/>
    </row>
    <row r="217" spans="1:11" ht="15" customHeight="1" x14ac:dyDescent="0.25">
      <c r="A217" s="59"/>
      <c r="B217" s="68"/>
      <c r="C217" s="68"/>
      <c r="D217" s="68"/>
      <c r="E217" s="68"/>
      <c r="F217" s="69"/>
      <c r="G217" s="65" t="s">
        <v>17</v>
      </c>
      <c r="H217" s="66"/>
      <c r="I217" s="66"/>
      <c r="J217" s="23">
        <v>46210</v>
      </c>
      <c r="K217" s="62"/>
    </row>
    <row r="218" spans="1:11" ht="15" customHeight="1" x14ac:dyDescent="0.25">
      <c r="A218" s="59"/>
      <c r="B218" s="68"/>
      <c r="C218" s="68"/>
      <c r="D218" s="68"/>
      <c r="E218" s="68"/>
      <c r="F218" s="69"/>
      <c r="G218" s="65" t="s">
        <v>22</v>
      </c>
      <c r="H218" s="66"/>
      <c r="I218" s="66"/>
      <c r="J218" s="41" t="str">
        <f>IF(TRUNC((J217-E213)/365)=0,CONCATENATE(ROUND(12*((J217-E213)/365-TRUNC((J217-E213)/365)),0)," m."),IF(ROUND(12*((J217-E213)/365-TRUNC((J217-E213)/365)),0)=0,CONCATENATE(TRUNC((J217-E213)/365)," a."),CONCATENATE(TRUNC((J217-E213)/365)," a ",ROUND(12*((J217-E213)/365-TRUNC((J217-E213)/365)),0)," m.")))</f>
        <v>2 a 4 m.</v>
      </c>
      <c r="K218" s="62"/>
    </row>
    <row r="219" spans="1:11" ht="15" customHeight="1" x14ac:dyDescent="0.25">
      <c r="A219" s="59"/>
      <c r="B219" s="68"/>
      <c r="C219" s="68"/>
      <c r="D219" s="68"/>
      <c r="E219" s="68"/>
      <c r="F219" s="69"/>
      <c r="G219" s="28" t="s">
        <v>18</v>
      </c>
      <c r="H219" s="6">
        <v>340</v>
      </c>
      <c r="I219" s="6" t="s">
        <v>19</v>
      </c>
      <c r="J219" s="41"/>
      <c r="K219" s="62"/>
    </row>
    <row r="220" spans="1:11" ht="15" customHeight="1" x14ac:dyDescent="0.25">
      <c r="A220" s="59"/>
      <c r="B220" s="68"/>
      <c r="C220" s="68"/>
      <c r="D220" s="68"/>
      <c r="E220" s="68"/>
      <c r="F220" s="69"/>
      <c r="G220" s="65" t="s">
        <v>20</v>
      </c>
      <c r="H220" s="66"/>
      <c r="I220" s="66"/>
      <c r="J220" s="42"/>
      <c r="K220" s="62"/>
    </row>
    <row r="221" spans="1:11" x14ac:dyDescent="0.25">
      <c r="A221" s="59"/>
      <c r="B221" s="68"/>
      <c r="C221" s="68"/>
      <c r="D221" s="68"/>
      <c r="E221" s="68"/>
      <c r="F221" s="69"/>
      <c r="G221" s="49"/>
      <c r="H221" s="6"/>
      <c r="I221" s="14">
        <v>6.37</v>
      </c>
      <c r="J221" s="42"/>
      <c r="K221" s="62"/>
    </row>
    <row r="222" spans="1:11" x14ac:dyDescent="0.25">
      <c r="A222" s="59"/>
      <c r="B222" s="68"/>
      <c r="C222" s="68"/>
      <c r="D222" s="68"/>
      <c r="E222" s="68"/>
      <c r="F222" s="69"/>
      <c r="G222" s="65" t="s">
        <v>9</v>
      </c>
      <c r="H222" s="66"/>
      <c r="I222" s="66"/>
      <c r="J222" s="42"/>
      <c r="K222" s="62"/>
    </row>
    <row r="223" spans="1:11" x14ac:dyDescent="0.25">
      <c r="A223" s="59"/>
      <c r="B223" s="68"/>
      <c r="C223" s="68"/>
      <c r="D223" s="68"/>
      <c r="E223" s="68"/>
      <c r="F223" s="69"/>
      <c r="G223" s="24"/>
      <c r="H223" s="6"/>
      <c r="I223" s="15">
        <f>I221*H219</f>
        <v>2165.8000000000002</v>
      </c>
      <c r="J223" s="41"/>
      <c r="K223" s="62"/>
    </row>
    <row r="224" spans="1:11" x14ac:dyDescent="0.25">
      <c r="A224" s="59"/>
      <c r="B224" s="68"/>
      <c r="C224" s="68"/>
      <c r="D224" s="68"/>
      <c r="E224" s="68"/>
      <c r="F224" s="69"/>
      <c r="G224" s="24"/>
      <c r="H224" s="67"/>
      <c r="I224" s="67"/>
      <c r="J224" s="41"/>
      <c r="K224" s="62"/>
    </row>
    <row r="225" spans="1:11" x14ac:dyDescent="0.25">
      <c r="A225" s="59"/>
      <c r="B225" s="68"/>
      <c r="C225" s="68"/>
      <c r="D225" s="68"/>
      <c r="E225" s="68"/>
      <c r="F225" s="69"/>
      <c r="G225" s="25"/>
      <c r="H225" s="32"/>
      <c r="I225" s="33"/>
      <c r="J225" s="44"/>
      <c r="K225" s="62"/>
    </row>
    <row r="226" spans="1:11" ht="15" customHeight="1" x14ac:dyDescent="0.25">
      <c r="A226" s="59">
        <v>18</v>
      </c>
      <c r="B226" s="2">
        <v>616</v>
      </c>
      <c r="C226" s="60">
        <v>2025001361</v>
      </c>
      <c r="D226" s="60"/>
      <c r="E226" s="50">
        <v>45387</v>
      </c>
      <c r="F226" s="3" t="str">
        <f ca="1">IF(TRUNC((TODAY()-E226)/365)=0,CONCATENATE(ROUND(12*((TODAY()-E226)/365-TRUNC((TODAY()-E226)/365)),0)," m."),IF(ROUND(12*((TODAY()-E226)/365-TRUNC((TODAY()-E226)/365)),0)=0,CONCATENATE(TRUNC((TODAY()-E226)/365)," a."),CONCATENATE(TRUNC((TODAY()-E226)/365)," a ",ROUND(12*((TODAY()-E226)/365-TRUNC((TODAY()-E226)/365)),0)," m.")))</f>
        <v>2 a 5 m.</v>
      </c>
      <c r="G226" s="26">
        <f ca="1">$O$3-E226</f>
        <v>878</v>
      </c>
      <c r="H226" s="31" t="s">
        <v>6</v>
      </c>
      <c r="I226" s="30" t="s">
        <v>10</v>
      </c>
      <c r="J226" s="37" t="s">
        <v>37</v>
      </c>
      <c r="K226" s="61" t="s">
        <v>38</v>
      </c>
    </row>
    <row r="227" spans="1:11" ht="15" customHeight="1" x14ac:dyDescent="0.25">
      <c r="A227" s="59"/>
      <c r="B227" s="68"/>
      <c r="C227" s="68"/>
      <c r="D227" s="68"/>
      <c r="E227" s="68"/>
      <c r="F227" s="69"/>
      <c r="G227" s="22"/>
      <c r="H227" s="10"/>
      <c r="I227" s="8"/>
      <c r="J227" s="40"/>
      <c r="K227" s="62"/>
    </row>
    <row r="228" spans="1:11" ht="15" customHeight="1" x14ac:dyDescent="0.25">
      <c r="A228" s="59"/>
      <c r="B228" s="68"/>
      <c r="C228" s="68"/>
      <c r="D228" s="68"/>
      <c r="E228" s="68"/>
      <c r="F228" s="69"/>
      <c r="G228" s="48"/>
      <c r="H228" s="13" t="s">
        <v>8</v>
      </c>
      <c r="I228" s="9">
        <v>46210</v>
      </c>
      <c r="J228" s="41"/>
      <c r="K228" s="62"/>
    </row>
    <row r="229" spans="1:11" ht="15" customHeight="1" x14ac:dyDescent="0.25">
      <c r="A229" s="59"/>
      <c r="B229" s="68"/>
      <c r="C229" s="68"/>
      <c r="D229" s="68"/>
      <c r="E229" s="68"/>
      <c r="F229" s="69"/>
      <c r="G229" s="49"/>
      <c r="H229" s="13" t="s">
        <v>21</v>
      </c>
      <c r="I229" s="11" t="str">
        <f>IF(TRUNC((I228-E226)/365)=0,CONCATENATE(ROUND(12*((I228-E226)/365-TRUNC((I228-E226)/365)),0)," m."),IF(ROUND(12*((I228-E226)/365-TRUNC((I228-E226)/365)),0)=0,CONCATENATE(TRUNC((I228-E226)/365)," a."),CONCATENATE(TRUNC((I228-E226)/365)," a ",ROUND(12*((I228-E226)/365-TRUNC((I228-E226)/365)),0)," m.")))</f>
        <v>2 a 3 m.</v>
      </c>
      <c r="J229" s="23"/>
      <c r="K229" s="62"/>
    </row>
    <row r="230" spans="1:11" ht="15" customHeight="1" x14ac:dyDescent="0.25">
      <c r="A230" s="59"/>
      <c r="B230" s="68"/>
      <c r="C230" s="68"/>
      <c r="D230" s="68"/>
      <c r="E230" s="68"/>
      <c r="F230" s="69"/>
      <c r="G230" s="65" t="s">
        <v>17</v>
      </c>
      <c r="H230" s="66"/>
      <c r="I230" s="66"/>
      <c r="J230" s="23">
        <v>46210</v>
      </c>
      <c r="K230" s="62"/>
    </row>
    <row r="231" spans="1:11" ht="15" customHeight="1" x14ac:dyDescent="0.25">
      <c r="A231" s="59"/>
      <c r="B231" s="68"/>
      <c r="C231" s="68"/>
      <c r="D231" s="68"/>
      <c r="E231" s="68"/>
      <c r="F231" s="69"/>
      <c r="G231" s="65" t="s">
        <v>22</v>
      </c>
      <c r="H231" s="66"/>
      <c r="I231" s="66"/>
      <c r="J231" s="41" t="str">
        <f>IF(TRUNC((J230-E226)/365)=0,CONCATENATE(ROUND(12*((J230-E226)/365-TRUNC((J230-E226)/365)),0)," m."),IF(ROUND(12*((J230-E226)/365-TRUNC((J230-E226)/365)),0)=0,CONCATENATE(TRUNC((J230-E226)/365)," a."),CONCATENATE(TRUNC((J230-E226)/365)," a ",ROUND(12*((J230-E226)/365-TRUNC((J230-E226)/365)),0)," m.")))</f>
        <v>2 a 3 m.</v>
      </c>
      <c r="K231" s="62"/>
    </row>
    <row r="232" spans="1:11" x14ac:dyDescent="0.25">
      <c r="A232" s="59"/>
      <c r="B232" s="68"/>
      <c r="C232" s="68"/>
      <c r="D232" s="68"/>
      <c r="E232" s="68"/>
      <c r="F232" s="69"/>
      <c r="G232" s="28" t="s">
        <v>18</v>
      </c>
      <c r="H232" s="6">
        <v>260</v>
      </c>
      <c r="I232" s="6" t="s">
        <v>19</v>
      </c>
      <c r="J232" s="41"/>
      <c r="K232" s="62"/>
    </row>
    <row r="233" spans="1:11" x14ac:dyDescent="0.25">
      <c r="A233" s="59"/>
      <c r="B233" s="68"/>
      <c r="C233" s="68"/>
      <c r="D233" s="68"/>
      <c r="E233" s="68"/>
      <c r="F233" s="69"/>
      <c r="G233" s="65" t="s">
        <v>20</v>
      </c>
      <c r="H233" s="66"/>
      <c r="I233" s="66"/>
      <c r="J233" s="42"/>
      <c r="K233" s="62"/>
    </row>
    <row r="234" spans="1:11" x14ac:dyDescent="0.25">
      <c r="A234" s="59"/>
      <c r="B234" s="68"/>
      <c r="C234" s="68"/>
      <c r="D234" s="68"/>
      <c r="E234" s="68"/>
      <c r="F234" s="69"/>
      <c r="G234" s="49"/>
      <c r="H234" s="6"/>
      <c r="I234" s="14">
        <v>5.93</v>
      </c>
      <c r="J234" s="42"/>
      <c r="K234" s="62"/>
    </row>
    <row r="235" spans="1:11" x14ac:dyDescent="0.25">
      <c r="A235" s="59"/>
      <c r="B235" s="68"/>
      <c r="C235" s="68"/>
      <c r="D235" s="68"/>
      <c r="E235" s="68"/>
      <c r="F235" s="69"/>
      <c r="G235" s="65" t="s">
        <v>9</v>
      </c>
      <c r="H235" s="66"/>
      <c r="I235" s="66"/>
      <c r="J235" s="42"/>
      <c r="K235" s="62"/>
    </row>
    <row r="236" spans="1:11" x14ac:dyDescent="0.25">
      <c r="A236" s="59"/>
      <c r="B236" s="68"/>
      <c r="C236" s="68"/>
      <c r="D236" s="68"/>
      <c r="E236" s="68"/>
      <c r="F236" s="69"/>
      <c r="G236" s="24"/>
      <c r="H236" s="6"/>
      <c r="I236" s="15">
        <f>I234*H232</f>
        <v>1541.8</v>
      </c>
      <c r="J236" s="41"/>
      <c r="K236" s="62"/>
    </row>
    <row r="237" spans="1:11" x14ac:dyDescent="0.25">
      <c r="A237" s="59"/>
      <c r="B237" s="68"/>
      <c r="C237" s="68"/>
      <c r="D237" s="68"/>
      <c r="E237" s="68"/>
      <c r="F237" s="69"/>
      <c r="G237" s="24"/>
      <c r="H237" s="67"/>
      <c r="I237" s="67"/>
      <c r="J237" s="41"/>
      <c r="K237" s="62"/>
    </row>
    <row r="238" spans="1:11" ht="15" customHeight="1" x14ac:dyDescent="0.25">
      <c r="A238" s="59"/>
      <c r="B238" s="68"/>
      <c r="C238" s="68"/>
      <c r="D238" s="68"/>
      <c r="E238" s="68"/>
      <c r="F238" s="69"/>
      <c r="G238" s="25"/>
      <c r="H238" s="32"/>
      <c r="I238" s="33"/>
      <c r="J238" s="44"/>
      <c r="K238" s="62"/>
    </row>
    <row r="239" spans="1:11" ht="15" customHeight="1" x14ac:dyDescent="0.25">
      <c r="A239" s="59">
        <v>19</v>
      </c>
      <c r="B239" s="2">
        <v>619</v>
      </c>
      <c r="C239" s="60">
        <v>2025001364</v>
      </c>
      <c r="D239" s="60"/>
      <c r="E239" s="50">
        <v>45414</v>
      </c>
      <c r="F239" s="3" t="str">
        <f ca="1">IF(TRUNC((TODAY()-E239)/365)=0,CONCATENATE(ROUND(12*((TODAY()-E239)/365-TRUNC((TODAY()-E239)/365)),0)," m."),IF(ROUND(12*((TODAY()-E239)/365-TRUNC((TODAY()-E239)/365)),0)=0,CONCATENATE(TRUNC((TODAY()-E239)/365)," a."),CONCATENATE(TRUNC((TODAY()-E239)/365)," a ",ROUND(12*((TODAY()-E239)/365-TRUNC((TODAY()-E239)/365)),0)," m.")))</f>
        <v>2 a 4 m.</v>
      </c>
      <c r="G239" s="26">
        <f ca="1">$O$3-E239</f>
        <v>851</v>
      </c>
      <c r="H239" s="31" t="s">
        <v>6</v>
      </c>
      <c r="I239" s="30" t="s">
        <v>10</v>
      </c>
      <c r="J239" s="37" t="s">
        <v>40</v>
      </c>
      <c r="K239" s="61" t="s">
        <v>30</v>
      </c>
    </row>
    <row r="240" spans="1:11" ht="15" customHeight="1" x14ac:dyDescent="0.25">
      <c r="A240" s="59"/>
      <c r="B240" s="68"/>
      <c r="C240" s="68"/>
      <c r="D240" s="68"/>
      <c r="E240" s="68"/>
      <c r="F240" s="69"/>
      <c r="G240" s="22"/>
      <c r="H240" s="10"/>
      <c r="I240" s="8"/>
      <c r="J240" s="40"/>
      <c r="K240" s="62"/>
    </row>
    <row r="241" spans="1:11" ht="15" customHeight="1" x14ac:dyDescent="0.25">
      <c r="A241" s="59"/>
      <c r="B241" s="68"/>
      <c r="C241" s="68"/>
      <c r="D241" s="68"/>
      <c r="E241" s="68"/>
      <c r="F241" s="69"/>
      <c r="G241" s="48"/>
      <c r="H241" s="13" t="s">
        <v>8</v>
      </c>
      <c r="I241" s="9">
        <v>46210</v>
      </c>
      <c r="J241" s="41"/>
      <c r="K241" s="62"/>
    </row>
    <row r="242" spans="1:11" ht="15" customHeight="1" x14ac:dyDescent="0.25">
      <c r="A242" s="59"/>
      <c r="B242" s="68"/>
      <c r="C242" s="68"/>
      <c r="D242" s="68"/>
      <c r="E242" s="68"/>
      <c r="F242" s="69"/>
      <c r="G242" s="49"/>
      <c r="H242" s="13" t="s">
        <v>21</v>
      </c>
      <c r="I242" s="11" t="str">
        <f>IF(TRUNC((I241-E239)/365)=0,CONCATENATE(ROUND(12*((I241-E239)/365-TRUNC((I241-E239)/365)),0)," m."),IF(ROUND(12*((I241-E239)/365-TRUNC((I241-E239)/365)),0)=0,CONCATENATE(TRUNC((I241-E239)/365)," a."),CONCATENATE(TRUNC((I241-E239)/365)," a ",ROUND(12*((I241-E239)/365-TRUNC((I241-E239)/365)),0)," m.")))</f>
        <v>2 a 2 m.</v>
      </c>
      <c r="J242" s="23"/>
      <c r="K242" s="62"/>
    </row>
    <row r="243" spans="1:11" ht="15" customHeight="1" x14ac:dyDescent="0.25">
      <c r="A243" s="59"/>
      <c r="B243" s="68"/>
      <c r="C243" s="68"/>
      <c r="D243" s="68"/>
      <c r="E243" s="68"/>
      <c r="F243" s="69"/>
      <c r="G243" s="65" t="s">
        <v>17</v>
      </c>
      <c r="H243" s="66"/>
      <c r="I243" s="66"/>
      <c r="J243" s="23">
        <v>46210</v>
      </c>
      <c r="K243" s="62"/>
    </row>
    <row r="244" spans="1:11" ht="15" customHeight="1" x14ac:dyDescent="0.25">
      <c r="A244" s="59"/>
      <c r="B244" s="68"/>
      <c r="C244" s="68"/>
      <c r="D244" s="68"/>
      <c r="E244" s="68"/>
      <c r="F244" s="69"/>
      <c r="G244" s="65" t="s">
        <v>22</v>
      </c>
      <c r="H244" s="66"/>
      <c r="I244" s="66"/>
      <c r="J244" s="41" t="str">
        <f>IF(TRUNC((J243-E239)/365)=0,CONCATENATE(ROUND(12*((J243-E239)/365-TRUNC((J243-E239)/365)),0)," m."),IF(ROUND(12*((J243-E239)/365-TRUNC((J243-E239)/365)),0)=0,CONCATENATE(TRUNC((J243-E239)/365)," a."),CONCATENATE(TRUNC((J243-E239)/365)," a ",ROUND(12*((J243-E239)/365-TRUNC((J243-E239)/365)),0)," m.")))</f>
        <v>2 a 2 m.</v>
      </c>
      <c r="K244" s="62"/>
    </row>
    <row r="245" spans="1:11" x14ac:dyDescent="0.25">
      <c r="A245" s="59"/>
      <c r="B245" s="68"/>
      <c r="C245" s="68"/>
      <c r="D245" s="68"/>
      <c r="E245" s="68"/>
      <c r="F245" s="69"/>
      <c r="G245" s="28" t="s">
        <v>18</v>
      </c>
      <c r="H245" s="6">
        <v>230</v>
      </c>
      <c r="I245" s="6" t="s">
        <v>19</v>
      </c>
      <c r="J245" s="41"/>
      <c r="K245" s="62"/>
    </row>
    <row r="246" spans="1:11" x14ac:dyDescent="0.25">
      <c r="A246" s="59"/>
      <c r="B246" s="68"/>
      <c r="C246" s="68"/>
      <c r="D246" s="68"/>
      <c r="E246" s="68"/>
      <c r="F246" s="69"/>
      <c r="G246" s="65" t="s">
        <v>20</v>
      </c>
      <c r="H246" s="66"/>
      <c r="I246" s="66"/>
      <c r="J246" s="42"/>
      <c r="K246" s="62"/>
    </row>
    <row r="247" spans="1:11" x14ac:dyDescent="0.25">
      <c r="A247" s="59"/>
      <c r="B247" s="68"/>
      <c r="C247" s="68"/>
      <c r="D247" s="68"/>
      <c r="E247" s="68"/>
      <c r="F247" s="69"/>
      <c r="G247" s="49"/>
      <c r="H247" s="6"/>
      <c r="I247" s="14">
        <v>5.93</v>
      </c>
      <c r="J247" s="42"/>
      <c r="K247" s="62"/>
    </row>
    <row r="248" spans="1:11" x14ac:dyDescent="0.25">
      <c r="A248" s="59"/>
      <c r="B248" s="68"/>
      <c r="C248" s="68"/>
      <c r="D248" s="68"/>
      <c r="E248" s="68"/>
      <c r="F248" s="69"/>
      <c r="G248" s="65" t="s">
        <v>9</v>
      </c>
      <c r="H248" s="66"/>
      <c r="I248" s="66"/>
      <c r="J248" s="42"/>
      <c r="K248" s="62"/>
    </row>
    <row r="249" spans="1:11" x14ac:dyDescent="0.25">
      <c r="A249" s="59"/>
      <c r="B249" s="68"/>
      <c r="C249" s="68"/>
      <c r="D249" s="68"/>
      <c r="E249" s="68"/>
      <c r="F249" s="69"/>
      <c r="G249" s="24"/>
      <c r="H249" s="6"/>
      <c r="I249" s="15">
        <f>I247*H245</f>
        <v>1363.8999999999999</v>
      </c>
      <c r="J249" s="41"/>
      <c r="K249" s="62"/>
    </row>
    <row r="250" spans="1:11" x14ac:dyDescent="0.25">
      <c r="A250" s="59"/>
      <c r="B250" s="68"/>
      <c r="C250" s="68"/>
      <c r="D250" s="68"/>
      <c r="E250" s="68"/>
      <c r="F250" s="69"/>
      <c r="G250" s="24"/>
      <c r="H250" s="67"/>
      <c r="I250" s="67"/>
      <c r="J250" s="41"/>
      <c r="K250" s="62"/>
    </row>
    <row r="251" spans="1:11" ht="15" customHeight="1" x14ac:dyDescent="0.25">
      <c r="A251" s="59"/>
      <c r="B251" s="68"/>
      <c r="C251" s="68"/>
      <c r="D251" s="68"/>
      <c r="E251" s="68"/>
      <c r="F251" s="69"/>
      <c r="G251" s="25"/>
      <c r="H251" s="32"/>
      <c r="I251" s="33"/>
      <c r="J251" s="44"/>
      <c r="K251" s="62"/>
    </row>
    <row r="252" spans="1:11" ht="15" customHeight="1" x14ac:dyDescent="0.25">
      <c r="A252" s="59">
        <v>20</v>
      </c>
      <c r="B252" s="2">
        <v>623</v>
      </c>
      <c r="C252" s="60">
        <v>2025001367</v>
      </c>
      <c r="D252" s="60"/>
      <c r="E252" s="50">
        <v>45514</v>
      </c>
      <c r="F252" s="57" t="s">
        <v>55</v>
      </c>
      <c r="G252" s="26">
        <f ca="1">$O$3-E252</f>
        <v>751</v>
      </c>
      <c r="H252" s="31" t="s">
        <v>6</v>
      </c>
      <c r="I252" s="30" t="s">
        <v>39</v>
      </c>
      <c r="J252" s="37" t="s">
        <v>41</v>
      </c>
      <c r="K252" s="61" t="s">
        <v>30</v>
      </c>
    </row>
    <row r="253" spans="1:11" ht="15" customHeight="1" x14ac:dyDescent="0.25">
      <c r="A253" s="59"/>
      <c r="B253" s="68"/>
      <c r="C253" s="68"/>
      <c r="D253" s="68"/>
      <c r="E253" s="68"/>
      <c r="F253" s="69"/>
      <c r="G253" s="22"/>
      <c r="H253" s="10"/>
      <c r="I253" s="8"/>
      <c r="J253" s="40"/>
      <c r="K253" s="62"/>
    </row>
    <row r="254" spans="1:11" ht="15" customHeight="1" x14ac:dyDescent="0.25">
      <c r="A254" s="59"/>
      <c r="B254" s="68"/>
      <c r="C254" s="68"/>
      <c r="D254" s="68"/>
      <c r="E254" s="68"/>
      <c r="F254" s="69"/>
      <c r="G254" s="48"/>
      <c r="H254" s="13" t="s">
        <v>8</v>
      </c>
      <c r="I254" s="9">
        <v>46210</v>
      </c>
      <c r="J254" s="41"/>
      <c r="K254" s="62"/>
    </row>
    <row r="255" spans="1:11" ht="15" customHeight="1" x14ac:dyDescent="0.25">
      <c r="A255" s="59"/>
      <c r="B255" s="68"/>
      <c r="C255" s="68"/>
      <c r="D255" s="68"/>
      <c r="E255" s="68"/>
      <c r="F255" s="69"/>
      <c r="G255" s="49"/>
      <c r="H255" s="13" t="s">
        <v>21</v>
      </c>
      <c r="I255" s="11" t="str">
        <f>IF(TRUNC((I254-E252)/365)=0,CONCATENATE(ROUND(12*((I254-E252)/365-TRUNC((I254-E252)/365)),0)," m."),IF(ROUND(12*((I254-E252)/365-TRUNC((I254-E252)/365)),0)=0,CONCATENATE(TRUNC((I254-E252)/365)," a."),CONCATENATE(TRUNC((I254-E252)/365)," a ",ROUND(12*((I254-E252)/365-TRUNC((I254-E252)/365)),0)," m.")))</f>
        <v>1 a 11 m.</v>
      </c>
      <c r="J255" s="23"/>
      <c r="K255" s="62"/>
    </row>
    <row r="256" spans="1:11" x14ac:dyDescent="0.25">
      <c r="A256" s="59"/>
      <c r="B256" s="68"/>
      <c r="C256" s="68"/>
      <c r="D256" s="68"/>
      <c r="E256" s="68"/>
      <c r="F256" s="69"/>
      <c r="G256" s="65" t="s">
        <v>17</v>
      </c>
      <c r="H256" s="66"/>
      <c r="I256" s="66"/>
      <c r="J256" s="23">
        <v>46210</v>
      </c>
      <c r="K256" s="62"/>
    </row>
    <row r="257" spans="1:11" x14ac:dyDescent="0.25">
      <c r="A257" s="59"/>
      <c r="B257" s="68"/>
      <c r="C257" s="68"/>
      <c r="D257" s="68"/>
      <c r="E257" s="68"/>
      <c r="F257" s="69"/>
      <c r="G257" s="65" t="s">
        <v>22</v>
      </c>
      <c r="H257" s="66"/>
      <c r="I257" s="66"/>
      <c r="J257" s="41" t="str">
        <f>IF(TRUNC((J256-E252)/365)=0,CONCATENATE(ROUND(12*((J256-E252)/365-TRUNC((J256-E252)/365)),0)," m."),IF(ROUND(12*((J256-E252)/365-TRUNC((J256-E252)/365)),0)=0,CONCATENATE(TRUNC((J256-E252)/365)," a."),CONCATENATE(TRUNC((J256-E252)/365)," a ",ROUND(12*((J256-E252)/365-TRUNC((J256-E252)/365)),0)," m.")))</f>
        <v>1 a 11 m.</v>
      </c>
      <c r="K257" s="62"/>
    </row>
    <row r="258" spans="1:11" x14ac:dyDescent="0.25">
      <c r="A258" s="59"/>
      <c r="B258" s="68"/>
      <c r="C258" s="68"/>
      <c r="D258" s="68"/>
      <c r="E258" s="68"/>
      <c r="F258" s="69"/>
      <c r="G258" s="28" t="s">
        <v>18</v>
      </c>
      <c r="H258" s="6">
        <v>260</v>
      </c>
      <c r="I258" s="6" t="s">
        <v>19</v>
      </c>
      <c r="J258" s="41"/>
      <c r="K258" s="62"/>
    </row>
    <row r="259" spans="1:11" x14ac:dyDescent="0.25">
      <c r="A259" s="59"/>
      <c r="B259" s="68"/>
      <c r="C259" s="68"/>
      <c r="D259" s="68"/>
      <c r="E259" s="68"/>
      <c r="F259" s="69"/>
      <c r="G259" s="65" t="s">
        <v>20</v>
      </c>
      <c r="H259" s="66"/>
      <c r="I259" s="66"/>
      <c r="J259" s="42"/>
      <c r="K259" s="62"/>
    </row>
    <row r="260" spans="1:11" x14ac:dyDescent="0.25">
      <c r="A260" s="59"/>
      <c r="B260" s="68"/>
      <c r="C260" s="68"/>
      <c r="D260" s="68"/>
      <c r="E260" s="68"/>
      <c r="F260" s="69"/>
      <c r="G260" s="49"/>
      <c r="H260" s="6"/>
      <c r="I260" s="14">
        <v>5.93</v>
      </c>
      <c r="J260" s="42"/>
      <c r="K260" s="62"/>
    </row>
    <row r="261" spans="1:11" x14ac:dyDescent="0.25">
      <c r="A261" s="59"/>
      <c r="B261" s="68"/>
      <c r="C261" s="68"/>
      <c r="D261" s="68"/>
      <c r="E261" s="68"/>
      <c r="F261" s="69"/>
      <c r="G261" s="65" t="s">
        <v>9</v>
      </c>
      <c r="H261" s="66"/>
      <c r="I261" s="66"/>
      <c r="J261" s="42"/>
      <c r="K261" s="62"/>
    </row>
    <row r="262" spans="1:11" ht="15" customHeight="1" x14ac:dyDescent="0.25">
      <c r="A262" s="59"/>
      <c r="B262" s="68"/>
      <c r="C262" s="68"/>
      <c r="D262" s="68"/>
      <c r="E262" s="68"/>
      <c r="F262" s="69"/>
      <c r="G262" s="24"/>
      <c r="H262" s="6"/>
      <c r="I262" s="15">
        <f>I260*H258</f>
        <v>1541.8</v>
      </c>
      <c r="J262" s="41"/>
      <c r="K262" s="62"/>
    </row>
    <row r="263" spans="1:11" ht="15" customHeight="1" x14ac:dyDescent="0.25">
      <c r="A263" s="59"/>
      <c r="B263" s="68"/>
      <c r="C263" s="68"/>
      <c r="D263" s="68"/>
      <c r="E263" s="68"/>
      <c r="F263" s="69"/>
      <c r="G263" s="24"/>
      <c r="H263" s="67"/>
      <c r="I263" s="67"/>
      <c r="J263" s="41"/>
      <c r="K263" s="62"/>
    </row>
    <row r="264" spans="1:11" ht="15" customHeight="1" x14ac:dyDescent="0.25">
      <c r="A264" s="59"/>
      <c r="B264" s="68"/>
      <c r="C264" s="68"/>
      <c r="D264" s="68"/>
      <c r="E264" s="68"/>
      <c r="F264" s="69"/>
      <c r="G264" s="25"/>
      <c r="H264" s="32"/>
      <c r="I264" s="33"/>
      <c r="J264" s="44"/>
      <c r="K264" s="62"/>
    </row>
    <row r="265" spans="1:11" ht="15" customHeight="1" x14ac:dyDescent="0.25">
      <c r="A265" s="59">
        <v>21</v>
      </c>
      <c r="B265" s="2">
        <v>624</v>
      </c>
      <c r="C265" s="60">
        <v>2025001368</v>
      </c>
      <c r="D265" s="60"/>
      <c r="E265" s="50">
        <v>45519</v>
      </c>
      <c r="F265" s="58" t="s">
        <v>56</v>
      </c>
      <c r="G265" s="26">
        <f ca="1">$O$3-E265</f>
        <v>746</v>
      </c>
      <c r="H265" s="27" t="s">
        <v>11</v>
      </c>
      <c r="I265" s="26" t="s">
        <v>13</v>
      </c>
      <c r="J265" s="39" t="s">
        <v>27</v>
      </c>
      <c r="K265" s="61" t="s">
        <v>25</v>
      </c>
    </row>
    <row r="266" spans="1:11" ht="15" customHeight="1" x14ac:dyDescent="0.25">
      <c r="A266" s="59"/>
      <c r="B266" s="68"/>
      <c r="C266" s="68"/>
      <c r="D266" s="68"/>
      <c r="E266" s="68"/>
      <c r="F266" s="69"/>
      <c r="G266" s="22"/>
      <c r="H266" s="10"/>
      <c r="I266" s="8"/>
      <c r="J266" s="40"/>
      <c r="K266" s="62"/>
    </row>
    <row r="267" spans="1:11" ht="15" customHeight="1" x14ac:dyDescent="0.25">
      <c r="A267" s="59"/>
      <c r="B267" s="68"/>
      <c r="C267" s="68"/>
      <c r="D267" s="68"/>
      <c r="E267" s="68"/>
      <c r="F267" s="69"/>
      <c r="G267" s="48"/>
      <c r="H267" s="13" t="s">
        <v>8</v>
      </c>
      <c r="I267" s="9">
        <v>46210</v>
      </c>
      <c r="J267" s="41"/>
      <c r="K267" s="62"/>
    </row>
    <row r="268" spans="1:11" ht="15" customHeight="1" x14ac:dyDescent="0.25">
      <c r="A268" s="59"/>
      <c r="B268" s="68"/>
      <c r="C268" s="68"/>
      <c r="D268" s="68"/>
      <c r="E268" s="68"/>
      <c r="F268" s="69"/>
      <c r="G268" s="49"/>
      <c r="H268" s="13" t="s">
        <v>21</v>
      </c>
      <c r="I268" s="11" t="str">
        <f>IF(TRUNC((I267-E265)/365)=0,CONCATENATE(ROUND(12*((I267-E265)/365-TRUNC((I267-E265)/365)),0)," m."),IF(ROUND(12*((I267-E265)/365-TRUNC((I267-E265)/365)),0)=0,CONCATENATE(TRUNC((I267-E265)/365)," a."),CONCATENATE(TRUNC((I267-E265)/365)," a ",ROUND(12*((I267-E265)/365-TRUNC((I267-E265)/365)),0)," m.")))</f>
        <v>1 a 11 m.</v>
      </c>
      <c r="J268" s="23"/>
      <c r="K268" s="62"/>
    </row>
    <row r="269" spans="1:11" x14ac:dyDescent="0.25">
      <c r="A269" s="59"/>
      <c r="B269" s="68"/>
      <c r="C269" s="68"/>
      <c r="D269" s="68"/>
      <c r="E269" s="68"/>
      <c r="F269" s="69"/>
      <c r="G269" s="65" t="s">
        <v>17</v>
      </c>
      <c r="H269" s="66"/>
      <c r="I269" s="66"/>
      <c r="J269" s="23">
        <v>46210</v>
      </c>
      <c r="K269" s="62"/>
    </row>
    <row r="270" spans="1:11" x14ac:dyDescent="0.25">
      <c r="A270" s="59"/>
      <c r="B270" s="68"/>
      <c r="C270" s="68"/>
      <c r="D270" s="68"/>
      <c r="E270" s="68"/>
      <c r="F270" s="69"/>
      <c r="G270" s="65" t="s">
        <v>22</v>
      </c>
      <c r="H270" s="66"/>
      <c r="I270" s="66"/>
      <c r="J270" s="41" t="str">
        <f>IF(TRUNC((J269-E265)/365)=0,CONCATENATE(ROUND(12*((J269-E265)/365-TRUNC((J269-E265)/365)),0)," m."),IF(ROUND(12*((J269-E265)/365-TRUNC((J269-E265)/365)),0)=0,CONCATENATE(TRUNC((J269-E265)/365)," a."),CONCATENATE(TRUNC((J269-E265)/365)," a ",ROUND(12*((J269-E265)/365-TRUNC((J269-E265)/365)),0)," m.")))</f>
        <v>1 a 11 m.</v>
      </c>
      <c r="K270" s="62"/>
    </row>
    <row r="271" spans="1:11" x14ac:dyDescent="0.25">
      <c r="A271" s="59"/>
      <c r="B271" s="68"/>
      <c r="C271" s="68"/>
      <c r="D271" s="68"/>
      <c r="E271" s="68"/>
      <c r="F271" s="69"/>
      <c r="G271" s="28" t="s">
        <v>18</v>
      </c>
      <c r="H271" s="6">
        <v>220</v>
      </c>
      <c r="I271" s="6" t="s">
        <v>19</v>
      </c>
      <c r="J271" s="41"/>
      <c r="K271" s="62"/>
    </row>
    <row r="272" spans="1:11" x14ac:dyDescent="0.25">
      <c r="A272" s="59"/>
      <c r="B272" s="68"/>
      <c r="C272" s="68"/>
      <c r="D272" s="68"/>
      <c r="E272" s="68"/>
      <c r="F272" s="69"/>
      <c r="G272" s="65" t="s">
        <v>20</v>
      </c>
      <c r="H272" s="66"/>
      <c r="I272" s="66"/>
      <c r="J272" s="42"/>
      <c r="K272" s="62"/>
    </row>
    <row r="273" spans="1:11" x14ac:dyDescent="0.25">
      <c r="A273" s="59"/>
      <c r="B273" s="68"/>
      <c r="C273" s="68"/>
      <c r="D273" s="68"/>
      <c r="E273" s="68"/>
      <c r="F273" s="69"/>
      <c r="G273" s="49"/>
      <c r="H273" s="6"/>
      <c r="I273" s="14">
        <v>5.89</v>
      </c>
      <c r="J273" s="42"/>
      <c r="K273" s="62"/>
    </row>
    <row r="274" spans="1:11" x14ac:dyDescent="0.25">
      <c r="A274" s="59"/>
      <c r="B274" s="68"/>
      <c r="C274" s="68"/>
      <c r="D274" s="68"/>
      <c r="E274" s="68"/>
      <c r="F274" s="69"/>
      <c r="G274" s="65" t="s">
        <v>9</v>
      </c>
      <c r="H274" s="66"/>
      <c r="I274" s="66"/>
      <c r="J274" s="42"/>
      <c r="K274" s="62"/>
    </row>
    <row r="275" spans="1:11" ht="15" customHeight="1" x14ac:dyDescent="0.25">
      <c r="A275" s="59"/>
      <c r="B275" s="68"/>
      <c r="C275" s="68"/>
      <c r="D275" s="68"/>
      <c r="E275" s="68"/>
      <c r="F275" s="69"/>
      <c r="G275" s="24"/>
      <c r="H275" s="6"/>
      <c r="I275" s="15">
        <f>I273*H271</f>
        <v>1295.8</v>
      </c>
      <c r="J275" s="41"/>
      <c r="K275" s="62"/>
    </row>
    <row r="276" spans="1:11" ht="15" customHeight="1" x14ac:dyDescent="0.25">
      <c r="A276" s="59"/>
      <c r="B276" s="68"/>
      <c r="C276" s="68"/>
      <c r="D276" s="68"/>
      <c r="E276" s="68"/>
      <c r="F276" s="69"/>
      <c r="G276" s="24"/>
      <c r="H276" s="67"/>
      <c r="I276" s="67"/>
      <c r="J276" s="41"/>
      <c r="K276" s="62"/>
    </row>
    <row r="277" spans="1:11" ht="15" customHeight="1" x14ac:dyDescent="0.25">
      <c r="A277" s="59"/>
      <c r="B277" s="68"/>
      <c r="C277" s="68"/>
      <c r="D277" s="68"/>
      <c r="E277" s="68"/>
      <c r="F277" s="69"/>
      <c r="G277" s="25"/>
      <c r="H277" s="32"/>
      <c r="I277" s="33"/>
      <c r="J277" s="44"/>
      <c r="K277" s="62"/>
    </row>
    <row r="278" spans="1:11" ht="15" customHeight="1" x14ac:dyDescent="0.25">
      <c r="A278" s="59">
        <v>22</v>
      </c>
      <c r="B278" s="2">
        <v>625</v>
      </c>
      <c r="C278" s="60">
        <v>2025001369</v>
      </c>
      <c r="D278" s="60"/>
      <c r="E278" s="50">
        <v>45533</v>
      </c>
      <c r="F278" s="3" t="str">
        <f ca="1">IF(TRUNC((TODAY()-E278)/365)=0,CONCATENATE(ROUND(12*((TODAY()-E278)/365-TRUNC((TODAY()-E278)/365)),0)," m."),IF(ROUND(12*((TODAY()-E278)/365-TRUNC((TODAY()-E278)/365)),0)=0,CONCATENATE(TRUNC((TODAY()-E278)/365)," a."),CONCATENATE(TRUNC((TODAY()-E278)/365)," a ",ROUND(12*((TODAY()-E278)/365-TRUNC((TODAY()-E278)/365)),0)," m.")))</f>
        <v>2 a.</v>
      </c>
      <c r="G278" s="26">
        <f ca="1">$O$3-E278</f>
        <v>732</v>
      </c>
      <c r="H278" s="27" t="s">
        <v>11</v>
      </c>
      <c r="I278" s="30" t="s">
        <v>13</v>
      </c>
      <c r="J278" s="37" t="s">
        <v>42</v>
      </c>
      <c r="K278" s="61" t="s">
        <v>25</v>
      </c>
    </row>
    <row r="279" spans="1:11" ht="15" customHeight="1" x14ac:dyDescent="0.25">
      <c r="A279" s="59"/>
      <c r="B279" s="68"/>
      <c r="C279" s="68"/>
      <c r="D279" s="68"/>
      <c r="E279" s="68"/>
      <c r="F279" s="69"/>
      <c r="G279" s="22"/>
      <c r="H279" s="10"/>
      <c r="I279" s="8"/>
      <c r="J279" s="40"/>
      <c r="K279" s="62"/>
    </row>
    <row r="280" spans="1:11" x14ac:dyDescent="0.25">
      <c r="A280" s="59"/>
      <c r="B280" s="68"/>
      <c r="C280" s="68"/>
      <c r="D280" s="68"/>
      <c r="E280" s="68"/>
      <c r="F280" s="69"/>
      <c r="G280" s="48"/>
      <c r="H280" s="13" t="s">
        <v>8</v>
      </c>
      <c r="I280" s="9">
        <v>46210</v>
      </c>
      <c r="J280" s="41"/>
      <c r="K280" s="62"/>
    </row>
    <row r="281" spans="1:11" x14ac:dyDescent="0.25">
      <c r="A281" s="59"/>
      <c r="B281" s="68"/>
      <c r="C281" s="68"/>
      <c r="D281" s="68"/>
      <c r="E281" s="68"/>
      <c r="F281" s="69"/>
      <c r="G281" s="49"/>
      <c r="H281" s="13" t="s">
        <v>21</v>
      </c>
      <c r="I281" s="11" t="str">
        <f>IF(TRUNC((I280-E278)/365)=0,CONCATENATE(ROUND(12*((I280-E278)/365-TRUNC((I280-E278)/365)),0)," m."),IF(ROUND(12*((I280-E278)/365-TRUNC((I280-E278)/365)),0)=0,CONCATENATE(TRUNC((I280-E278)/365)," a."),CONCATENATE(TRUNC((I280-E278)/365)," a ",ROUND(12*((I280-E278)/365-TRUNC((I280-E278)/365)),0)," m.")))</f>
        <v>1 a 10 m.</v>
      </c>
      <c r="J281" s="23"/>
      <c r="K281" s="62"/>
    </row>
    <row r="282" spans="1:11" x14ac:dyDescent="0.25">
      <c r="A282" s="59"/>
      <c r="B282" s="68"/>
      <c r="C282" s="68"/>
      <c r="D282" s="68"/>
      <c r="E282" s="68"/>
      <c r="F282" s="69"/>
      <c r="G282" s="65" t="s">
        <v>17</v>
      </c>
      <c r="H282" s="66"/>
      <c r="I282" s="66"/>
      <c r="J282" s="23">
        <v>46210</v>
      </c>
      <c r="K282" s="62"/>
    </row>
    <row r="283" spans="1:11" x14ac:dyDescent="0.25">
      <c r="A283" s="59"/>
      <c r="B283" s="68"/>
      <c r="C283" s="68"/>
      <c r="D283" s="68"/>
      <c r="E283" s="68"/>
      <c r="F283" s="69"/>
      <c r="G283" s="65" t="s">
        <v>22</v>
      </c>
      <c r="H283" s="66"/>
      <c r="I283" s="66"/>
      <c r="J283" s="41" t="str">
        <f>IF(TRUNC((J282-E278)/365)=0,CONCATENATE(ROUND(12*((J282-E278)/365-TRUNC((J282-E278)/365)),0)," m."),IF(ROUND(12*((J282-E278)/365-TRUNC((J282-E278)/365)),0)=0,CONCATENATE(TRUNC((J282-E278)/365)," a."),CONCATENATE(TRUNC((J282-E278)/365)," a ",ROUND(12*((J282-E278)/365-TRUNC((J282-E278)/365)),0)," m.")))</f>
        <v>1 a 10 m.</v>
      </c>
      <c r="K283" s="62"/>
    </row>
    <row r="284" spans="1:11" x14ac:dyDescent="0.25">
      <c r="A284" s="59"/>
      <c r="B284" s="68"/>
      <c r="C284" s="68"/>
      <c r="D284" s="68"/>
      <c r="E284" s="68"/>
      <c r="F284" s="69"/>
      <c r="G284" s="28" t="s">
        <v>18</v>
      </c>
      <c r="H284" s="6">
        <v>214</v>
      </c>
      <c r="I284" s="6" t="s">
        <v>19</v>
      </c>
      <c r="J284" s="41"/>
      <c r="K284" s="62"/>
    </row>
    <row r="285" spans="1:11" x14ac:dyDescent="0.25">
      <c r="A285" s="59"/>
      <c r="B285" s="68"/>
      <c r="C285" s="68"/>
      <c r="D285" s="68"/>
      <c r="E285" s="68"/>
      <c r="F285" s="69"/>
      <c r="G285" s="65" t="s">
        <v>20</v>
      </c>
      <c r="H285" s="66"/>
      <c r="I285" s="66"/>
      <c r="J285" s="42"/>
      <c r="K285" s="62"/>
    </row>
    <row r="286" spans="1:11" ht="15" customHeight="1" x14ac:dyDescent="0.25">
      <c r="A286" s="59"/>
      <c r="B286" s="68"/>
      <c r="C286" s="68"/>
      <c r="D286" s="68"/>
      <c r="E286" s="68"/>
      <c r="F286" s="69"/>
      <c r="G286" s="49"/>
      <c r="H286" s="6"/>
      <c r="I286" s="14">
        <v>5.89</v>
      </c>
      <c r="J286" s="42"/>
      <c r="K286" s="62"/>
    </row>
    <row r="287" spans="1:11" ht="15" customHeight="1" x14ac:dyDescent="0.25">
      <c r="A287" s="59"/>
      <c r="B287" s="68"/>
      <c r="C287" s="68"/>
      <c r="D287" s="68"/>
      <c r="E287" s="68"/>
      <c r="F287" s="69"/>
      <c r="G287" s="65" t="s">
        <v>9</v>
      </c>
      <c r="H287" s="66"/>
      <c r="I287" s="66"/>
      <c r="J287" s="42"/>
      <c r="K287" s="62"/>
    </row>
    <row r="288" spans="1:11" ht="15" customHeight="1" x14ac:dyDescent="0.25">
      <c r="A288" s="59"/>
      <c r="B288" s="68"/>
      <c r="C288" s="68"/>
      <c r="D288" s="68"/>
      <c r="E288" s="68"/>
      <c r="F288" s="69"/>
      <c r="G288" s="24"/>
      <c r="H288" s="6"/>
      <c r="I288" s="15">
        <f>I286*H284</f>
        <v>1260.46</v>
      </c>
      <c r="J288" s="41"/>
      <c r="K288" s="62"/>
    </row>
    <row r="289" spans="1:11" ht="15" customHeight="1" x14ac:dyDescent="0.25">
      <c r="A289" s="59"/>
      <c r="B289" s="68"/>
      <c r="C289" s="68"/>
      <c r="D289" s="68"/>
      <c r="E289" s="68"/>
      <c r="F289" s="69"/>
      <c r="G289" s="24"/>
      <c r="H289" s="67"/>
      <c r="I289" s="67"/>
      <c r="J289" s="41"/>
      <c r="K289" s="62"/>
    </row>
    <row r="290" spans="1:11" ht="15" customHeight="1" x14ac:dyDescent="0.25">
      <c r="A290" s="59"/>
      <c r="B290" s="68"/>
      <c r="C290" s="68"/>
      <c r="D290" s="68"/>
      <c r="E290" s="68"/>
      <c r="F290" s="69"/>
      <c r="G290" s="25"/>
      <c r="H290" s="32"/>
      <c r="I290" s="33"/>
      <c r="J290" s="44"/>
      <c r="K290" s="62"/>
    </row>
    <row r="291" spans="1:11" ht="15" customHeight="1" x14ac:dyDescent="0.25">
      <c r="A291" s="59">
        <v>23</v>
      </c>
      <c r="B291" s="2">
        <v>627</v>
      </c>
      <c r="C291" s="60">
        <v>2025004219</v>
      </c>
      <c r="D291" s="60"/>
      <c r="E291" s="50">
        <v>45584</v>
      </c>
      <c r="F291" s="3" t="str">
        <f ca="1">IF(TRUNC((TODAY()-E291)/365)=0,CONCATENATE(ROUND(12*((TODAY()-E291)/365-TRUNC((TODAY()-E291)/365)),0)," m."),IF(ROUND(12*((TODAY()-E291)/365-TRUNC((TODAY()-E291)/365)),0)=0,CONCATENATE(TRUNC((TODAY()-E291)/365)," a."),CONCATENATE(TRUNC((TODAY()-E291)/365)," a ",ROUND(12*((TODAY()-E291)/365-TRUNC((TODAY()-E291)/365)),0)," m.")))</f>
        <v>1 a 10 m.</v>
      </c>
      <c r="G291" s="26">
        <f ca="1">$O$3-E291</f>
        <v>681</v>
      </c>
      <c r="H291" s="31" t="s">
        <v>6</v>
      </c>
      <c r="I291" s="30" t="s">
        <v>39</v>
      </c>
      <c r="J291" s="37" t="s">
        <v>43</v>
      </c>
      <c r="K291" s="61" t="s">
        <v>38</v>
      </c>
    </row>
    <row r="292" spans="1:11" ht="15" customHeight="1" x14ac:dyDescent="0.25">
      <c r="A292" s="59"/>
      <c r="B292" s="68"/>
      <c r="C292" s="68"/>
      <c r="D292" s="68"/>
      <c r="E292" s="68"/>
      <c r="F292" s="69"/>
      <c r="G292" s="22"/>
      <c r="H292" s="10"/>
      <c r="I292" s="8"/>
      <c r="J292" s="40"/>
      <c r="K292" s="62"/>
    </row>
    <row r="293" spans="1:11" x14ac:dyDescent="0.25">
      <c r="A293" s="59"/>
      <c r="B293" s="68"/>
      <c r="C293" s="68"/>
      <c r="D293" s="68"/>
      <c r="E293" s="68"/>
      <c r="F293" s="69"/>
      <c r="G293" s="48"/>
      <c r="H293" s="13" t="s">
        <v>8</v>
      </c>
      <c r="I293" s="9">
        <v>46210</v>
      </c>
      <c r="J293" s="41"/>
      <c r="K293" s="62"/>
    </row>
    <row r="294" spans="1:11" x14ac:dyDescent="0.25">
      <c r="A294" s="59"/>
      <c r="B294" s="68"/>
      <c r="C294" s="68"/>
      <c r="D294" s="68"/>
      <c r="E294" s="68"/>
      <c r="F294" s="69"/>
      <c r="G294" s="49"/>
      <c r="H294" s="13" t="s">
        <v>21</v>
      </c>
      <c r="I294" s="11" t="str">
        <f>IF(TRUNC((I293-E291)/365)=0,CONCATENATE(ROUND(12*((I293-E291)/365-TRUNC((I293-E291)/365)),0)," m."),IF(ROUND(12*((I293-E291)/365-TRUNC((I293-E291)/365)),0)=0,CONCATENATE(TRUNC((I293-E291)/365)," a."),CONCATENATE(TRUNC((I293-E291)/365)," a ",ROUND(12*((I293-E291)/365-TRUNC((I293-E291)/365)),0)," m.")))</f>
        <v>1 a 9 m.</v>
      </c>
      <c r="J294" s="23"/>
      <c r="K294" s="62"/>
    </row>
    <row r="295" spans="1:11" x14ac:dyDescent="0.25">
      <c r="A295" s="59"/>
      <c r="B295" s="68"/>
      <c r="C295" s="68"/>
      <c r="D295" s="68"/>
      <c r="E295" s="68"/>
      <c r="F295" s="69"/>
      <c r="G295" s="65" t="s">
        <v>17</v>
      </c>
      <c r="H295" s="66"/>
      <c r="I295" s="66"/>
      <c r="J295" s="23">
        <v>46210</v>
      </c>
      <c r="K295" s="62"/>
    </row>
    <row r="296" spans="1:11" x14ac:dyDescent="0.25">
      <c r="A296" s="59"/>
      <c r="B296" s="68"/>
      <c r="C296" s="68"/>
      <c r="D296" s="68"/>
      <c r="E296" s="68"/>
      <c r="F296" s="69"/>
      <c r="G296" s="65" t="s">
        <v>22</v>
      </c>
      <c r="H296" s="66"/>
      <c r="I296" s="66"/>
      <c r="J296" s="41" t="str">
        <f>IF(TRUNC((J295-E291)/365)=0,CONCATENATE(ROUND(12*((J295-E291)/365-TRUNC((J295-E291)/365)),0)," m."),IF(ROUND(12*((J295-E291)/365-TRUNC((J295-E291)/365)),0)=0,CONCATENATE(TRUNC((J295-E291)/365)," a."),CONCATENATE(TRUNC((J295-E291)/365)," a ",ROUND(12*((J295-E291)/365-TRUNC((J295-E291)/365)),0)," m.")))</f>
        <v>1 a 9 m.</v>
      </c>
      <c r="K296" s="62"/>
    </row>
    <row r="297" spans="1:11" x14ac:dyDescent="0.25">
      <c r="A297" s="59"/>
      <c r="B297" s="68"/>
      <c r="C297" s="68"/>
      <c r="D297" s="68"/>
      <c r="E297" s="68"/>
      <c r="F297" s="69"/>
      <c r="G297" s="28" t="s">
        <v>18</v>
      </c>
      <c r="H297" s="6">
        <v>160</v>
      </c>
      <c r="I297" s="6" t="s">
        <v>19</v>
      </c>
      <c r="J297" s="41"/>
      <c r="K297" s="62"/>
    </row>
    <row r="298" spans="1:11" x14ac:dyDescent="0.25">
      <c r="A298" s="59"/>
      <c r="B298" s="68"/>
      <c r="C298" s="68"/>
      <c r="D298" s="68"/>
      <c r="E298" s="68"/>
      <c r="F298" s="69"/>
      <c r="G298" s="65" t="s">
        <v>20</v>
      </c>
      <c r="H298" s="66"/>
      <c r="I298" s="66"/>
      <c r="J298" s="42"/>
      <c r="K298" s="62"/>
    </row>
    <row r="299" spans="1:11" ht="15" customHeight="1" x14ac:dyDescent="0.25">
      <c r="A299" s="59"/>
      <c r="B299" s="68"/>
      <c r="C299" s="68"/>
      <c r="D299" s="68"/>
      <c r="E299" s="68"/>
      <c r="F299" s="69"/>
      <c r="G299" s="49"/>
      <c r="H299" s="6"/>
      <c r="I299" s="14">
        <v>5.36</v>
      </c>
      <c r="J299" s="42"/>
      <c r="K299" s="62"/>
    </row>
    <row r="300" spans="1:11" ht="15" customHeight="1" x14ac:dyDescent="0.25">
      <c r="A300" s="59"/>
      <c r="B300" s="68"/>
      <c r="C300" s="68"/>
      <c r="D300" s="68"/>
      <c r="E300" s="68"/>
      <c r="F300" s="69"/>
      <c r="G300" s="65" t="s">
        <v>9</v>
      </c>
      <c r="H300" s="66"/>
      <c r="I300" s="66"/>
      <c r="J300" s="42"/>
      <c r="K300" s="62"/>
    </row>
    <row r="301" spans="1:11" ht="15" customHeight="1" x14ac:dyDescent="0.25">
      <c r="A301" s="59"/>
      <c r="B301" s="68"/>
      <c r="C301" s="68"/>
      <c r="D301" s="68"/>
      <c r="E301" s="68"/>
      <c r="F301" s="69"/>
      <c r="G301" s="24"/>
      <c r="H301" s="6"/>
      <c r="I301" s="15">
        <f>I299*H297</f>
        <v>857.6</v>
      </c>
      <c r="J301" s="41"/>
      <c r="K301" s="62"/>
    </row>
    <row r="302" spans="1:11" ht="15" customHeight="1" x14ac:dyDescent="0.25">
      <c r="A302" s="59"/>
      <c r="B302" s="68"/>
      <c r="C302" s="68"/>
      <c r="D302" s="68"/>
      <c r="E302" s="68"/>
      <c r="F302" s="69"/>
      <c r="G302" s="24"/>
      <c r="H302" s="67"/>
      <c r="I302" s="67"/>
      <c r="J302" s="41"/>
      <c r="K302" s="62"/>
    </row>
    <row r="303" spans="1:11" ht="15" customHeight="1" x14ac:dyDescent="0.25">
      <c r="A303" s="59"/>
      <c r="B303" s="68"/>
      <c r="C303" s="68"/>
      <c r="D303" s="68"/>
      <c r="E303" s="68"/>
      <c r="F303" s="69"/>
      <c r="G303" s="25"/>
      <c r="H303" s="32"/>
      <c r="I303" s="33"/>
      <c r="J303" s="44"/>
      <c r="K303" s="62"/>
    </row>
    <row r="304" spans="1:11" ht="15" customHeight="1" x14ac:dyDescent="0.25">
      <c r="A304" s="59">
        <v>24</v>
      </c>
      <c r="B304" s="2">
        <v>629</v>
      </c>
      <c r="C304" s="60">
        <v>2025004221</v>
      </c>
      <c r="D304" s="60"/>
      <c r="E304" s="50">
        <v>45601</v>
      </c>
      <c r="F304" s="3" t="str">
        <f ca="1">IF(TRUNC((TODAY()-E304)/365)=0,CONCATENATE(ROUND(12*((TODAY()-E304)/365-TRUNC((TODAY()-E304)/365)),0)," m."),IF(ROUND(12*((TODAY()-E304)/365-TRUNC((TODAY()-E304)/365)),0)=0,CONCATENATE(TRUNC((TODAY()-E304)/365)," a."),CONCATENATE(TRUNC((TODAY()-E304)/365)," a ",ROUND(12*((TODAY()-E304)/365-TRUNC((TODAY()-E304)/365)),0)," m.")))</f>
        <v>1 a 10 m.</v>
      </c>
      <c r="G304" s="26">
        <f ca="1">$O$3-E304</f>
        <v>664</v>
      </c>
      <c r="H304" s="27" t="s">
        <v>11</v>
      </c>
      <c r="I304" s="30" t="s">
        <v>13</v>
      </c>
      <c r="J304" s="39" t="s">
        <v>44</v>
      </c>
      <c r="K304" s="61" t="s">
        <v>25</v>
      </c>
    </row>
    <row r="305" spans="1:11" x14ac:dyDescent="0.25">
      <c r="A305" s="59"/>
      <c r="B305" s="68"/>
      <c r="C305" s="68"/>
      <c r="D305" s="68"/>
      <c r="E305" s="68"/>
      <c r="F305" s="69"/>
      <c r="G305" s="22"/>
      <c r="H305" s="10"/>
      <c r="I305" s="8"/>
      <c r="J305" s="40"/>
      <c r="K305" s="62"/>
    </row>
    <row r="306" spans="1:11" x14ac:dyDescent="0.25">
      <c r="A306" s="59"/>
      <c r="B306" s="68"/>
      <c r="C306" s="68"/>
      <c r="D306" s="68"/>
      <c r="E306" s="68"/>
      <c r="F306" s="69"/>
      <c r="G306" s="48"/>
      <c r="H306" s="13" t="s">
        <v>8</v>
      </c>
      <c r="I306" s="9">
        <v>46210</v>
      </c>
      <c r="J306" s="41"/>
      <c r="K306" s="62"/>
    </row>
    <row r="307" spans="1:11" x14ac:dyDescent="0.25">
      <c r="A307" s="59"/>
      <c r="B307" s="68"/>
      <c r="C307" s="68"/>
      <c r="D307" s="68"/>
      <c r="E307" s="68"/>
      <c r="F307" s="69"/>
      <c r="G307" s="49"/>
      <c r="H307" s="13" t="s">
        <v>21</v>
      </c>
      <c r="I307" s="11" t="str">
        <f>IF(TRUNC((I306-E304)/365)=0,CONCATENATE(ROUND(12*((I306-E304)/365-TRUNC((I306-E304)/365)),0)," m."),IF(ROUND(12*((I306-E304)/365-TRUNC((I306-E304)/365)),0)=0,CONCATENATE(TRUNC((I306-E304)/365)," a."),CONCATENATE(TRUNC((I306-E304)/365)," a ",ROUND(12*((I306-E304)/365-TRUNC((I306-E304)/365)),0)," m.")))</f>
        <v>1 a 8 m.</v>
      </c>
      <c r="J307" s="23"/>
      <c r="K307" s="62"/>
    </row>
    <row r="308" spans="1:11" x14ac:dyDescent="0.25">
      <c r="A308" s="59"/>
      <c r="B308" s="68"/>
      <c r="C308" s="68"/>
      <c r="D308" s="68"/>
      <c r="E308" s="68"/>
      <c r="F308" s="69"/>
      <c r="G308" s="65" t="s">
        <v>17</v>
      </c>
      <c r="H308" s="66"/>
      <c r="I308" s="66"/>
      <c r="J308" s="23">
        <v>46210</v>
      </c>
      <c r="K308" s="62"/>
    </row>
    <row r="309" spans="1:11" x14ac:dyDescent="0.25">
      <c r="A309" s="59"/>
      <c r="B309" s="68"/>
      <c r="C309" s="68"/>
      <c r="D309" s="68"/>
      <c r="E309" s="68"/>
      <c r="F309" s="69"/>
      <c r="G309" s="65" t="s">
        <v>22</v>
      </c>
      <c r="H309" s="66"/>
      <c r="I309" s="66"/>
      <c r="J309" s="41" t="str">
        <f>IF(TRUNC((J308-E304)/365)=0,CONCATENATE(ROUND(12*((J308-E304)/365-TRUNC((J308-E304)/365)),0)," m."),IF(ROUND(12*((J308-E304)/365-TRUNC((J308-E304)/365)),0)=0,CONCATENATE(TRUNC((J308-E304)/365)," a."),CONCATENATE(TRUNC((J308-E304)/365)," a ",ROUND(12*((J308-E304)/365-TRUNC((J308-E304)/365)),0)," m.")))</f>
        <v>1 a 8 m.</v>
      </c>
      <c r="K309" s="62"/>
    </row>
    <row r="310" spans="1:11" ht="15" customHeight="1" x14ac:dyDescent="0.25">
      <c r="A310" s="59"/>
      <c r="B310" s="68"/>
      <c r="C310" s="68"/>
      <c r="D310" s="68"/>
      <c r="E310" s="68"/>
      <c r="F310" s="69"/>
      <c r="G310" s="28" t="s">
        <v>18</v>
      </c>
      <c r="H310" s="6">
        <v>235</v>
      </c>
      <c r="I310" s="6" t="s">
        <v>19</v>
      </c>
      <c r="J310" s="41"/>
      <c r="K310" s="62"/>
    </row>
    <row r="311" spans="1:11" ht="15" customHeight="1" x14ac:dyDescent="0.25">
      <c r="A311" s="59"/>
      <c r="B311" s="68"/>
      <c r="C311" s="68"/>
      <c r="D311" s="68"/>
      <c r="E311" s="68"/>
      <c r="F311" s="69"/>
      <c r="G311" s="65" t="s">
        <v>20</v>
      </c>
      <c r="H311" s="66"/>
      <c r="I311" s="66"/>
      <c r="J311" s="42"/>
      <c r="K311" s="62"/>
    </row>
    <row r="312" spans="1:11" ht="15" customHeight="1" x14ac:dyDescent="0.25">
      <c r="A312" s="59"/>
      <c r="B312" s="68"/>
      <c r="C312" s="68"/>
      <c r="D312" s="68"/>
      <c r="E312" s="68"/>
      <c r="F312" s="69"/>
      <c r="G312" s="49"/>
      <c r="H312" s="6"/>
      <c r="I312" s="14">
        <v>5.89</v>
      </c>
      <c r="J312" s="42"/>
      <c r="K312" s="62"/>
    </row>
    <row r="313" spans="1:11" ht="15" customHeight="1" x14ac:dyDescent="0.25">
      <c r="A313" s="59"/>
      <c r="B313" s="68"/>
      <c r="C313" s="68"/>
      <c r="D313" s="68"/>
      <c r="E313" s="68"/>
      <c r="F313" s="69"/>
      <c r="G313" s="65" t="s">
        <v>9</v>
      </c>
      <c r="H313" s="66"/>
      <c r="I313" s="66"/>
      <c r="J313" s="42"/>
      <c r="K313" s="62"/>
    </row>
    <row r="314" spans="1:11" ht="15" customHeight="1" x14ac:dyDescent="0.25">
      <c r="A314" s="59"/>
      <c r="B314" s="68"/>
      <c r="C314" s="68"/>
      <c r="D314" s="68"/>
      <c r="E314" s="68"/>
      <c r="F314" s="69"/>
      <c r="G314" s="24"/>
      <c r="H314" s="6"/>
      <c r="I314" s="15">
        <f>I312*H310</f>
        <v>1384.1499999999999</v>
      </c>
      <c r="J314" s="41"/>
      <c r="K314" s="62"/>
    </row>
    <row r="315" spans="1:11" ht="15" customHeight="1" x14ac:dyDescent="0.25">
      <c r="A315" s="59"/>
      <c r="B315" s="68"/>
      <c r="C315" s="68"/>
      <c r="D315" s="68"/>
      <c r="E315" s="68"/>
      <c r="F315" s="69"/>
      <c r="G315" s="24"/>
      <c r="H315" s="67"/>
      <c r="I315" s="67"/>
      <c r="J315" s="41"/>
      <c r="K315" s="62"/>
    </row>
    <row r="316" spans="1:11" ht="15" customHeight="1" x14ac:dyDescent="0.25">
      <c r="A316" s="59"/>
      <c r="B316" s="68"/>
      <c r="C316" s="68"/>
      <c r="D316" s="68"/>
      <c r="E316" s="68"/>
      <c r="F316" s="69"/>
      <c r="G316" s="25"/>
      <c r="H316" s="32"/>
      <c r="I316" s="33"/>
      <c r="J316" s="44"/>
      <c r="K316" s="62"/>
    </row>
    <row r="317" spans="1:11" x14ac:dyDescent="0.25">
      <c r="A317" s="59">
        <v>25</v>
      </c>
      <c r="B317" s="2">
        <v>630</v>
      </c>
      <c r="C317" s="60">
        <v>2025004222</v>
      </c>
      <c r="D317" s="60"/>
      <c r="E317" s="50">
        <v>45614</v>
      </c>
      <c r="F317" s="3" t="str">
        <f ca="1">IF(TRUNC((TODAY()-E317)/365)=0,CONCATENATE(ROUND(12*((TODAY()-E317)/365-TRUNC((TODAY()-E317)/365)),0)," m."),IF(ROUND(12*((TODAY()-E317)/365-TRUNC((TODAY()-E317)/365)),0)=0,CONCATENATE(TRUNC((TODAY()-E317)/365)," a."),CONCATENATE(TRUNC((TODAY()-E317)/365)," a ",ROUND(12*((TODAY()-E317)/365-TRUNC((TODAY()-E317)/365)),0)," m.")))</f>
        <v>1 a 9 m.</v>
      </c>
      <c r="G317" s="26">
        <f ca="1">$O$3-E317</f>
        <v>651</v>
      </c>
      <c r="H317" s="31" t="s">
        <v>6</v>
      </c>
      <c r="I317" s="31" t="s">
        <v>39</v>
      </c>
      <c r="J317" s="37" t="s">
        <v>45</v>
      </c>
      <c r="K317" s="61" t="s">
        <v>38</v>
      </c>
    </row>
    <row r="318" spans="1:11" x14ac:dyDescent="0.25">
      <c r="A318" s="59"/>
      <c r="B318" s="68"/>
      <c r="C318" s="68"/>
      <c r="D318" s="68"/>
      <c r="E318" s="68"/>
      <c r="F318" s="69"/>
      <c r="G318" s="22"/>
      <c r="H318" s="10"/>
      <c r="I318" s="8"/>
      <c r="J318" s="40"/>
      <c r="K318" s="62"/>
    </row>
    <row r="319" spans="1:11" x14ac:dyDescent="0.25">
      <c r="A319" s="59"/>
      <c r="B319" s="68"/>
      <c r="C319" s="68"/>
      <c r="D319" s="68"/>
      <c r="E319" s="68"/>
      <c r="F319" s="69"/>
      <c r="G319" s="48"/>
      <c r="H319" s="13" t="s">
        <v>8</v>
      </c>
      <c r="I319" s="9">
        <v>46210</v>
      </c>
      <c r="J319" s="41"/>
      <c r="K319" s="62"/>
    </row>
    <row r="320" spans="1:11" x14ac:dyDescent="0.25">
      <c r="A320" s="59"/>
      <c r="B320" s="68"/>
      <c r="C320" s="68"/>
      <c r="D320" s="68"/>
      <c r="E320" s="68"/>
      <c r="F320" s="69"/>
      <c r="G320" s="49"/>
      <c r="H320" s="13" t="s">
        <v>21</v>
      </c>
      <c r="I320" s="11" t="str">
        <f>IF(TRUNC((I319-E317)/365)=0,CONCATENATE(ROUND(12*((I319-E317)/365-TRUNC((I319-E317)/365)),0)," m."),IF(ROUND(12*((I319-E317)/365-TRUNC((I319-E317)/365)),0)=0,CONCATENATE(TRUNC((I319-E317)/365)," a."),CONCATENATE(TRUNC((I319-E317)/365)," a ",ROUND(12*((I319-E317)/365-TRUNC((I319-E317)/365)),0)," m.")))</f>
        <v>1 a 8 m.</v>
      </c>
      <c r="J320" s="23"/>
      <c r="K320" s="62"/>
    </row>
    <row r="321" spans="1:11" x14ac:dyDescent="0.25">
      <c r="A321" s="59"/>
      <c r="B321" s="68"/>
      <c r="C321" s="68"/>
      <c r="D321" s="68"/>
      <c r="E321" s="68"/>
      <c r="F321" s="69"/>
      <c r="G321" s="65" t="s">
        <v>17</v>
      </c>
      <c r="H321" s="66"/>
      <c r="I321" s="66"/>
      <c r="J321" s="23">
        <v>46210</v>
      </c>
      <c r="K321" s="62"/>
    </row>
    <row r="322" spans="1:11" x14ac:dyDescent="0.25">
      <c r="A322" s="59"/>
      <c r="B322" s="68"/>
      <c r="C322" s="68"/>
      <c r="D322" s="68"/>
      <c r="E322" s="68"/>
      <c r="F322" s="69"/>
      <c r="G322" s="65" t="s">
        <v>22</v>
      </c>
      <c r="H322" s="66"/>
      <c r="I322" s="66"/>
      <c r="J322" s="41" t="str">
        <f>IF(TRUNC((J321-E317)/365)=0,CONCATENATE(ROUND(12*((J321-E317)/365-TRUNC((J321-E317)/365)),0)," m."),IF(ROUND(12*((J321-E317)/365-TRUNC((J321-E317)/365)),0)=0,CONCATENATE(TRUNC((J321-E317)/365)," a."),CONCATENATE(TRUNC((J321-E317)/365)," a ",ROUND(12*((J321-E317)/365-TRUNC((J321-E317)/365)),0)," m.")))</f>
        <v>1 a 8 m.</v>
      </c>
      <c r="K322" s="62"/>
    </row>
    <row r="323" spans="1:11" ht="15" customHeight="1" x14ac:dyDescent="0.25">
      <c r="A323" s="59"/>
      <c r="B323" s="68"/>
      <c r="C323" s="68"/>
      <c r="D323" s="68"/>
      <c r="E323" s="68"/>
      <c r="F323" s="69"/>
      <c r="G323" s="28" t="s">
        <v>18</v>
      </c>
      <c r="H323" s="6">
        <v>170</v>
      </c>
      <c r="I323" s="6" t="s">
        <v>19</v>
      </c>
      <c r="J323" s="41"/>
      <c r="K323" s="62"/>
    </row>
    <row r="324" spans="1:11" ht="15" customHeight="1" x14ac:dyDescent="0.25">
      <c r="A324" s="59"/>
      <c r="B324" s="68"/>
      <c r="C324" s="68"/>
      <c r="D324" s="68"/>
      <c r="E324" s="68"/>
      <c r="F324" s="69"/>
      <c r="G324" s="65" t="s">
        <v>20</v>
      </c>
      <c r="H324" s="66"/>
      <c r="I324" s="66"/>
      <c r="J324" s="42"/>
      <c r="K324" s="62"/>
    </row>
    <row r="325" spans="1:11" ht="15" customHeight="1" x14ac:dyDescent="0.25">
      <c r="A325" s="59"/>
      <c r="B325" s="68"/>
      <c r="C325" s="68"/>
      <c r="D325" s="68"/>
      <c r="E325" s="68"/>
      <c r="F325" s="69"/>
      <c r="G325" s="49"/>
      <c r="H325" s="6"/>
      <c r="I325" s="14">
        <v>5.36</v>
      </c>
      <c r="J325" s="42"/>
      <c r="K325" s="62"/>
    </row>
    <row r="326" spans="1:11" ht="15" customHeight="1" x14ac:dyDescent="0.25">
      <c r="A326" s="59"/>
      <c r="B326" s="68"/>
      <c r="C326" s="68"/>
      <c r="D326" s="68"/>
      <c r="E326" s="68"/>
      <c r="F326" s="69"/>
      <c r="G326" s="65" t="s">
        <v>9</v>
      </c>
      <c r="H326" s="66"/>
      <c r="I326" s="66"/>
      <c r="J326" s="42"/>
      <c r="K326" s="62"/>
    </row>
    <row r="327" spans="1:11" ht="15" customHeight="1" x14ac:dyDescent="0.25">
      <c r="A327" s="59"/>
      <c r="B327" s="68"/>
      <c r="C327" s="68"/>
      <c r="D327" s="68"/>
      <c r="E327" s="68"/>
      <c r="F327" s="69"/>
      <c r="G327" s="24"/>
      <c r="H327" s="6"/>
      <c r="I327" s="15">
        <f>I325*H323</f>
        <v>911.2</v>
      </c>
      <c r="J327" s="41"/>
      <c r="K327" s="62"/>
    </row>
    <row r="328" spans="1:11" ht="15" customHeight="1" x14ac:dyDescent="0.25">
      <c r="A328" s="59"/>
      <c r="B328" s="68"/>
      <c r="C328" s="68"/>
      <c r="D328" s="68"/>
      <c r="E328" s="68"/>
      <c r="F328" s="69"/>
      <c r="G328" s="24"/>
      <c r="H328" s="67"/>
      <c r="I328" s="67"/>
      <c r="J328" s="41"/>
      <c r="K328" s="62"/>
    </row>
    <row r="329" spans="1:11" ht="15" customHeight="1" x14ac:dyDescent="0.25">
      <c r="A329" s="59"/>
      <c r="B329" s="68"/>
      <c r="C329" s="68"/>
      <c r="D329" s="68"/>
      <c r="E329" s="68"/>
      <c r="F329" s="69"/>
      <c r="G329" s="25"/>
      <c r="H329" s="32"/>
      <c r="I329" s="33"/>
      <c r="J329" s="44"/>
      <c r="K329" s="62"/>
    </row>
    <row r="330" spans="1:11" x14ac:dyDescent="0.25">
      <c r="A330" s="59">
        <v>26</v>
      </c>
      <c r="B330" s="2">
        <v>636</v>
      </c>
      <c r="C330" s="60">
        <v>2025004225</v>
      </c>
      <c r="D330" s="60"/>
      <c r="E330" s="50">
        <v>45819</v>
      </c>
      <c r="F330" s="3" t="str">
        <f ca="1">IF(TRUNC((TODAY()-E330)/365)=0,CONCATENATE(ROUND(12*((TODAY()-E330)/365-TRUNC((TODAY()-E330)/365)),0)," m."),IF(ROUND(12*((TODAY()-E330)/365-TRUNC((TODAY()-E330)/365)),0)=0,CONCATENATE(TRUNC((TODAY()-E330)/365)," a."),CONCATENATE(TRUNC((TODAY()-E330)/365)," a ",ROUND(12*((TODAY()-E330)/365-TRUNC((TODAY()-E330)/365)),0)," m.")))</f>
        <v>1 a 3 m.</v>
      </c>
      <c r="G330" s="26">
        <f ca="1">$O$3-E330</f>
        <v>446</v>
      </c>
      <c r="H330" s="27" t="s">
        <v>11</v>
      </c>
      <c r="I330" s="31" t="s">
        <v>13</v>
      </c>
      <c r="J330" s="37" t="s">
        <v>46</v>
      </c>
      <c r="K330" s="61" t="s">
        <v>25</v>
      </c>
    </row>
    <row r="331" spans="1:11" x14ac:dyDescent="0.25">
      <c r="A331" s="59"/>
      <c r="B331" s="68"/>
      <c r="C331" s="68"/>
      <c r="D331" s="68"/>
      <c r="E331" s="68"/>
      <c r="F331" s="69"/>
      <c r="G331" s="22"/>
      <c r="H331" s="10"/>
      <c r="I331" s="8"/>
      <c r="J331" s="40"/>
      <c r="K331" s="81"/>
    </row>
    <row r="332" spans="1:11" x14ac:dyDescent="0.25">
      <c r="A332" s="59"/>
      <c r="B332" s="68"/>
      <c r="C332" s="68"/>
      <c r="D332" s="68"/>
      <c r="E332" s="68"/>
      <c r="F332" s="69"/>
      <c r="G332" s="48"/>
      <c r="H332" s="13" t="s">
        <v>8</v>
      </c>
      <c r="I332" s="9">
        <v>46210</v>
      </c>
      <c r="J332" s="41"/>
      <c r="K332" s="81"/>
    </row>
    <row r="333" spans="1:11" x14ac:dyDescent="0.25">
      <c r="A333" s="59"/>
      <c r="B333" s="68"/>
      <c r="C333" s="68"/>
      <c r="D333" s="68"/>
      <c r="E333" s="68"/>
      <c r="F333" s="69"/>
      <c r="G333" s="49"/>
      <c r="H333" s="13" t="s">
        <v>21</v>
      </c>
      <c r="I333" s="11" t="str">
        <f>IF(TRUNC((I332-E330)/365)=0,CONCATENATE(ROUND(12*((I332-E330)/365-TRUNC((I332-E330)/365)),0)," m."),IF(ROUND(12*((I332-E330)/365-TRUNC((I332-E330)/365)),0)=0,CONCATENATE(TRUNC((I332-E330)/365)," a."),CONCATENATE(TRUNC((I332-E330)/365)," a ",ROUND(12*((I332-E330)/365-TRUNC((I332-E330)/365)),0)," m.")))</f>
        <v>1 a 1 m.</v>
      </c>
      <c r="J333" s="23"/>
      <c r="K333" s="81"/>
    </row>
    <row r="334" spans="1:11" ht="15" customHeight="1" x14ac:dyDescent="0.25">
      <c r="A334" s="59"/>
      <c r="B334" s="68"/>
      <c r="C334" s="68"/>
      <c r="D334" s="68"/>
      <c r="E334" s="68"/>
      <c r="F334" s="69"/>
      <c r="G334" s="65" t="s">
        <v>17</v>
      </c>
      <c r="H334" s="66"/>
      <c r="I334" s="66"/>
      <c r="J334" s="23">
        <v>46210</v>
      </c>
      <c r="K334" s="81"/>
    </row>
    <row r="335" spans="1:11" ht="15" customHeight="1" x14ac:dyDescent="0.25">
      <c r="A335" s="59"/>
      <c r="B335" s="68"/>
      <c r="C335" s="68"/>
      <c r="D335" s="68"/>
      <c r="E335" s="68"/>
      <c r="F335" s="69"/>
      <c r="G335" s="65" t="s">
        <v>22</v>
      </c>
      <c r="H335" s="66"/>
      <c r="I335" s="66"/>
      <c r="J335" s="41" t="str">
        <f>IF(TRUNC((J334-E330)/365)=0,CONCATENATE(ROUND(12*((J334-E330)/365-TRUNC((J334-E330)/365)),0)," m."),IF(ROUND(12*((J334-E330)/365-TRUNC((J334-E330)/365)),0)=0,CONCATENATE(TRUNC((J334-E330)/365)," a."),CONCATENATE(TRUNC((J334-E330)/365)," a ",ROUND(12*((J334-E330)/365-TRUNC((J334-E330)/365)),0)," m.")))</f>
        <v>1 a 1 m.</v>
      </c>
      <c r="K335" s="81"/>
    </row>
    <row r="336" spans="1:11" ht="15" customHeight="1" x14ac:dyDescent="0.25">
      <c r="A336" s="59"/>
      <c r="B336" s="68"/>
      <c r="C336" s="68"/>
      <c r="D336" s="68"/>
      <c r="E336" s="68"/>
      <c r="F336" s="69"/>
      <c r="G336" s="28" t="s">
        <v>18</v>
      </c>
      <c r="H336" s="6">
        <v>171</v>
      </c>
      <c r="I336" s="6" t="s">
        <v>19</v>
      </c>
      <c r="J336" s="41"/>
      <c r="K336" s="81"/>
    </row>
    <row r="337" spans="1:11" ht="15" customHeight="1" x14ac:dyDescent="0.25">
      <c r="A337" s="59"/>
      <c r="B337" s="68"/>
      <c r="C337" s="68"/>
      <c r="D337" s="68"/>
      <c r="E337" s="68"/>
      <c r="F337" s="69"/>
      <c r="G337" s="65" t="s">
        <v>20</v>
      </c>
      <c r="H337" s="66"/>
      <c r="I337" s="66"/>
      <c r="J337" s="42"/>
      <c r="K337" s="81"/>
    </row>
    <row r="338" spans="1:11" ht="15" customHeight="1" x14ac:dyDescent="0.25">
      <c r="A338" s="59"/>
      <c r="B338" s="68"/>
      <c r="C338" s="68"/>
      <c r="D338" s="68"/>
      <c r="E338" s="68"/>
      <c r="F338" s="69"/>
      <c r="G338" s="49"/>
      <c r="H338" s="6"/>
      <c r="I338" s="14">
        <v>5.89</v>
      </c>
      <c r="J338" s="42"/>
      <c r="K338" s="81"/>
    </row>
    <row r="339" spans="1:11" ht="15" customHeight="1" x14ac:dyDescent="0.25">
      <c r="A339" s="59"/>
      <c r="B339" s="68"/>
      <c r="C339" s="68"/>
      <c r="D339" s="68"/>
      <c r="E339" s="68"/>
      <c r="F339" s="69"/>
      <c r="G339" s="65" t="s">
        <v>9</v>
      </c>
      <c r="H339" s="66"/>
      <c r="I339" s="66"/>
      <c r="J339" s="42"/>
      <c r="K339" s="81"/>
    </row>
    <row r="340" spans="1:11" ht="15" customHeight="1" x14ac:dyDescent="0.25">
      <c r="A340" s="59"/>
      <c r="B340" s="68"/>
      <c r="C340" s="68"/>
      <c r="D340" s="68"/>
      <c r="E340" s="68"/>
      <c r="F340" s="69"/>
      <c r="G340" s="24"/>
      <c r="H340" s="6"/>
      <c r="I340" s="15">
        <f>I338*H336</f>
        <v>1007.1899999999999</v>
      </c>
      <c r="J340" s="41"/>
      <c r="K340" s="81"/>
    </row>
    <row r="341" spans="1:11" x14ac:dyDescent="0.25">
      <c r="A341" s="59"/>
      <c r="B341" s="68"/>
      <c r="C341" s="68"/>
      <c r="D341" s="68"/>
      <c r="E341" s="68"/>
      <c r="F341" s="69"/>
      <c r="G341" s="24"/>
      <c r="H341" s="67"/>
      <c r="I341" s="67"/>
      <c r="J341" s="41"/>
      <c r="K341" s="81"/>
    </row>
    <row r="342" spans="1:11" x14ac:dyDescent="0.25">
      <c r="A342" s="59"/>
      <c r="B342" s="68"/>
      <c r="C342" s="68"/>
      <c r="D342" s="68"/>
      <c r="E342" s="68"/>
      <c r="F342" s="69"/>
      <c r="G342" s="25"/>
      <c r="H342" s="32"/>
      <c r="I342" s="33"/>
      <c r="J342" s="44"/>
      <c r="K342" s="81"/>
    </row>
    <row r="343" spans="1:11" x14ac:dyDescent="0.25">
      <c r="A343" s="59">
        <v>27</v>
      </c>
      <c r="B343" s="2">
        <v>637</v>
      </c>
      <c r="C343" s="60">
        <v>2025004226</v>
      </c>
      <c r="D343" s="60"/>
      <c r="E343" s="50">
        <v>45840</v>
      </c>
      <c r="F343" s="3" t="str">
        <f ca="1">IF(TRUNC((TODAY()-E343)/365)=0,CONCATENATE(ROUND(12*((TODAY()-E343)/365-TRUNC((TODAY()-E343)/365)),0)," m."),IF(ROUND(12*((TODAY()-E343)/365-TRUNC((TODAY()-E343)/365)),0)=0,CONCATENATE(TRUNC((TODAY()-E343)/365)," a."),CONCATENATE(TRUNC((TODAY()-E343)/365)," a ",ROUND(12*((TODAY()-E343)/365-TRUNC((TODAY()-E343)/365)),0)," m.")))</f>
        <v>1 a 2 m.</v>
      </c>
      <c r="G343" s="26">
        <f ca="1">$O$3-E343</f>
        <v>425</v>
      </c>
      <c r="H343" s="31" t="s">
        <v>11</v>
      </c>
      <c r="I343" s="31" t="s">
        <v>13</v>
      </c>
      <c r="J343" s="39" t="s">
        <v>32</v>
      </c>
      <c r="K343" s="61" t="s">
        <v>25</v>
      </c>
    </row>
    <row r="344" spans="1:11" x14ac:dyDescent="0.25">
      <c r="A344" s="59"/>
      <c r="B344" s="63"/>
      <c r="C344" s="63"/>
      <c r="D344" s="63"/>
      <c r="E344" s="63"/>
      <c r="F344" s="64"/>
      <c r="G344" s="22"/>
      <c r="H344" s="10"/>
      <c r="I344" s="8"/>
      <c r="J344" s="40"/>
      <c r="K344" s="62"/>
    </row>
    <row r="345" spans="1:11" x14ac:dyDescent="0.25">
      <c r="A345" s="59"/>
      <c r="B345" s="63"/>
      <c r="C345" s="63"/>
      <c r="D345" s="63"/>
      <c r="E345" s="63"/>
      <c r="F345" s="64"/>
      <c r="G345" s="48"/>
      <c r="H345" s="13" t="s">
        <v>8</v>
      </c>
      <c r="I345" s="9">
        <v>46210</v>
      </c>
      <c r="J345" s="41"/>
      <c r="K345" s="62"/>
    </row>
    <row r="346" spans="1:11" x14ac:dyDescent="0.25">
      <c r="A346" s="59"/>
      <c r="B346" s="63"/>
      <c r="C346" s="63"/>
      <c r="D346" s="63"/>
      <c r="E346" s="63"/>
      <c r="F346" s="64"/>
      <c r="G346" s="49"/>
      <c r="H346" s="13" t="s">
        <v>21</v>
      </c>
      <c r="I346" s="11" t="str">
        <f>IF(TRUNC((I345-E343)/365)=0,CONCATENATE(ROUND(12*((I345-E343)/365-TRUNC((I345-E343)/365)),0)," m."),IF(ROUND(12*((I345-E343)/365-TRUNC((I345-E343)/365)),0)=0,CONCATENATE(TRUNC((I345-E343)/365)," a."),CONCATENATE(TRUNC((I345-E343)/365)," a ",ROUND(12*((I345-E343)/365-TRUNC((I345-E343)/365)),0)," m.")))</f>
        <v>1 a.</v>
      </c>
      <c r="J346" s="23"/>
      <c r="K346" s="62"/>
    </row>
    <row r="347" spans="1:11" ht="15" customHeight="1" x14ac:dyDescent="0.25">
      <c r="A347" s="59"/>
      <c r="B347" s="63"/>
      <c r="C347" s="63"/>
      <c r="D347" s="63"/>
      <c r="E347" s="63"/>
      <c r="F347" s="64"/>
      <c r="G347" s="65" t="s">
        <v>17</v>
      </c>
      <c r="H347" s="66"/>
      <c r="I347" s="66"/>
      <c r="J347" s="23">
        <v>46210</v>
      </c>
      <c r="K347" s="62"/>
    </row>
    <row r="348" spans="1:11" ht="15" customHeight="1" x14ac:dyDescent="0.25">
      <c r="A348" s="59"/>
      <c r="B348" s="63"/>
      <c r="C348" s="63"/>
      <c r="D348" s="63"/>
      <c r="E348" s="63"/>
      <c r="F348" s="64"/>
      <c r="G348" s="65" t="s">
        <v>22</v>
      </c>
      <c r="H348" s="66"/>
      <c r="I348" s="66"/>
      <c r="J348" s="41" t="str">
        <f>IF(TRUNC((J347-E343)/365)=0,CONCATENATE(ROUND(12*((J347-E343)/365-TRUNC((J347-E343)/365)),0)," m."),IF(ROUND(12*((J347-E343)/365-TRUNC((J347-E343)/365)),0)=0,CONCATENATE(TRUNC((J347-E343)/365)," a."),CONCATENATE(TRUNC((J347-E343)/365)," a ",ROUND(12*((J347-E343)/365-TRUNC((J347-E343)/365)),0)," m.")))</f>
        <v>1 a.</v>
      </c>
      <c r="K348" s="62"/>
    </row>
    <row r="349" spans="1:11" ht="15" customHeight="1" x14ac:dyDescent="0.25">
      <c r="A349" s="59"/>
      <c r="B349" s="63"/>
      <c r="C349" s="63"/>
      <c r="D349" s="63"/>
      <c r="E349" s="63"/>
      <c r="F349" s="64"/>
      <c r="G349" s="28" t="s">
        <v>18</v>
      </c>
      <c r="H349" s="6">
        <v>160</v>
      </c>
      <c r="I349" s="6" t="s">
        <v>19</v>
      </c>
      <c r="J349" s="41"/>
      <c r="K349" s="62"/>
    </row>
    <row r="350" spans="1:11" ht="15" customHeight="1" x14ac:dyDescent="0.25">
      <c r="A350" s="59"/>
      <c r="B350" s="63"/>
      <c r="C350" s="63"/>
      <c r="D350" s="63"/>
      <c r="E350" s="63"/>
      <c r="F350" s="64"/>
      <c r="G350" s="65" t="s">
        <v>20</v>
      </c>
      <c r="H350" s="66"/>
      <c r="I350" s="66"/>
      <c r="J350" s="42"/>
      <c r="K350" s="62"/>
    </row>
    <row r="351" spans="1:11" ht="15" customHeight="1" x14ac:dyDescent="0.25">
      <c r="A351" s="59"/>
      <c r="B351" s="63"/>
      <c r="C351" s="63"/>
      <c r="D351" s="63"/>
      <c r="E351" s="63"/>
      <c r="F351" s="64"/>
      <c r="G351" s="49"/>
      <c r="H351" s="6"/>
      <c r="I351" s="14">
        <v>5.89</v>
      </c>
      <c r="J351" s="42"/>
      <c r="K351" s="62"/>
    </row>
    <row r="352" spans="1:11" ht="15" customHeight="1" x14ac:dyDescent="0.25">
      <c r="A352" s="59"/>
      <c r="B352" s="63"/>
      <c r="C352" s="63"/>
      <c r="D352" s="63"/>
      <c r="E352" s="63"/>
      <c r="F352" s="64"/>
      <c r="G352" s="65" t="s">
        <v>9</v>
      </c>
      <c r="H352" s="66"/>
      <c r="I352" s="66"/>
      <c r="J352" s="42"/>
      <c r="K352" s="62"/>
    </row>
    <row r="353" spans="1:11" ht="15" customHeight="1" x14ac:dyDescent="0.25">
      <c r="A353" s="59"/>
      <c r="B353" s="63"/>
      <c r="C353" s="63"/>
      <c r="D353" s="63"/>
      <c r="E353" s="63"/>
      <c r="F353" s="64"/>
      <c r="G353" s="24"/>
      <c r="H353" s="6"/>
      <c r="I353" s="15">
        <f>I351*H349</f>
        <v>942.4</v>
      </c>
      <c r="J353" s="41"/>
      <c r="K353" s="62"/>
    </row>
    <row r="354" spans="1:11" x14ac:dyDescent="0.25">
      <c r="A354" s="59"/>
      <c r="B354" s="63"/>
      <c r="C354" s="63"/>
      <c r="D354" s="63"/>
      <c r="E354" s="63"/>
      <c r="F354" s="64"/>
      <c r="G354" s="24"/>
      <c r="H354" s="67"/>
      <c r="I354" s="67"/>
      <c r="J354" s="41"/>
      <c r="K354" s="62"/>
    </row>
    <row r="355" spans="1:11" x14ac:dyDescent="0.25">
      <c r="A355" s="59"/>
      <c r="B355" s="63"/>
      <c r="C355" s="63"/>
      <c r="D355" s="63"/>
      <c r="E355" s="63"/>
      <c r="F355" s="64"/>
      <c r="G355" s="25"/>
      <c r="H355" s="32"/>
      <c r="I355" s="33"/>
      <c r="J355" s="44"/>
      <c r="K355" s="62"/>
    </row>
    <row r="356" spans="1:11" x14ac:dyDescent="0.25">
      <c r="A356" s="59">
        <v>28</v>
      </c>
      <c r="B356" s="2">
        <v>638</v>
      </c>
      <c r="C356" s="60">
        <v>2025004227</v>
      </c>
      <c r="D356" s="60"/>
      <c r="E356" s="50">
        <v>45845</v>
      </c>
      <c r="F356" s="3" t="str">
        <f ca="1">IF(TRUNC((TODAY()-E356)/365)=0,CONCATENATE(ROUND(12*((TODAY()-E356)/365-TRUNC((TODAY()-E356)/365)),0)," m."),IF(ROUND(12*((TODAY()-E356)/365-TRUNC((TODAY()-E356)/365)),0)=0,CONCATENATE(TRUNC((TODAY()-E356)/365)," a."),CONCATENATE(TRUNC((TODAY()-E356)/365)," a ",ROUND(12*((TODAY()-E356)/365-TRUNC((TODAY()-E356)/365)),0)," m.")))</f>
        <v>1 a 2 m.</v>
      </c>
      <c r="G356" s="26">
        <f ca="1">$O$3-E356</f>
        <v>420</v>
      </c>
      <c r="H356" s="27" t="s">
        <v>11</v>
      </c>
      <c r="I356" s="31" t="s">
        <v>13</v>
      </c>
      <c r="J356" s="39" t="s">
        <v>27</v>
      </c>
      <c r="K356" s="61" t="s">
        <v>25</v>
      </c>
    </row>
    <row r="357" spans="1:11" x14ac:dyDescent="0.25">
      <c r="A357" s="59"/>
      <c r="B357" s="63"/>
      <c r="C357" s="63"/>
      <c r="D357" s="63"/>
      <c r="E357" s="63"/>
      <c r="F357" s="64"/>
      <c r="G357" s="22"/>
      <c r="H357" s="10"/>
      <c r="I357" s="8"/>
      <c r="J357" s="40"/>
      <c r="K357" s="62"/>
    </row>
    <row r="358" spans="1:11" ht="15" customHeight="1" x14ac:dyDescent="0.25">
      <c r="A358" s="59"/>
      <c r="B358" s="63"/>
      <c r="C358" s="63"/>
      <c r="D358" s="63"/>
      <c r="E358" s="63"/>
      <c r="F358" s="64"/>
      <c r="G358" s="48"/>
      <c r="H358" s="13" t="s">
        <v>8</v>
      </c>
      <c r="I358" s="9">
        <v>46210</v>
      </c>
      <c r="J358" s="41"/>
      <c r="K358" s="62"/>
    </row>
    <row r="359" spans="1:11" ht="15" customHeight="1" x14ac:dyDescent="0.25">
      <c r="A359" s="59"/>
      <c r="B359" s="63"/>
      <c r="C359" s="63"/>
      <c r="D359" s="63"/>
      <c r="E359" s="63"/>
      <c r="F359" s="64"/>
      <c r="G359" s="49"/>
      <c r="H359" s="13" t="s">
        <v>21</v>
      </c>
      <c r="I359" s="11" t="str">
        <f>IF(TRUNC((I358-E356)/365)=0,CONCATENATE(ROUND(12*((I358-E356)/365-TRUNC((I358-E356)/365)),0)," m."),IF(ROUND(12*((I358-E356)/365-TRUNC((I358-E356)/365)),0)=0,CONCATENATE(TRUNC((I358-E356)/365)," a."),CONCATENATE(TRUNC((I358-E356)/365)," a ",ROUND(12*((I358-E356)/365-TRUNC((I358-E356)/365)),0)," m.")))</f>
        <v>1 a.</v>
      </c>
      <c r="J359" s="23"/>
      <c r="K359" s="62"/>
    </row>
    <row r="360" spans="1:11" ht="15" customHeight="1" x14ac:dyDescent="0.25">
      <c r="A360" s="59"/>
      <c r="B360" s="63"/>
      <c r="C360" s="63"/>
      <c r="D360" s="63"/>
      <c r="E360" s="63"/>
      <c r="F360" s="64"/>
      <c r="G360" s="65" t="s">
        <v>17</v>
      </c>
      <c r="H360" s="66"/>
      <c r="I360" s="66"/>
      <c r="J360" s="23">
        <v>46210</v>
      </c>
      <c r="K360" s="62"/>
    </row>
    <row r="361" spans="1:11" ht="15" customHeight="1" x14ac:dyDescent="0.25">
      <c r="A361" s="59"/>
      <c r="B361" s="63"/>
      <c r="C361" s="63"/>
      <c r="D361" s="63"/>
      <c r="E361" s="63"/>
      <c r="F361" s="64"/>
      <c r="G361" s="65" t="s">
        <v>22</v>
      </c>
      <c r="H361" s="66"/>
      <c r="I361" s="66"/>
      <c r="J361" s="41" t="str">
        <f>IF(TRUNC((J360-E356)/365)=0,CONCATENATE(ROUND(12*((J360-E356)/365-TRUNC((J360-E356)/365)),0)," m."),IF(ROUND(12*((J360-E356)/365-TRUNC((J360-E356)/365)),0)=0,CONCATENATE(TRUNC((J360-E356)/365)," a."),CONCATENATE(TRUNC((J360-E356)/365)," a ",ROUND(12*((J360-E356)/365-TRUNC((J360-E356)/365)),0)," m.")))</f>
        <v>1 a.</v>
      </c>
      <c r="K361" s="62"/>
    </row>
    <row r="362" spans="1:11" ht="15" customHeight="1" x14ac:dyDescent="0.25">
      <c r="A362" s="59"/>
      <c r="B362" s="63"/>
      <c r="C362" s="63"/>
      <c r="D362" s="63"/>
      <c r="E362" s="63"/>
      <c r="F362" s="64"/>
      <c r="G362" s="28" t="s">
        <v>18</v>
      </c>
      <c r="H362" s="6">
        <v>184</v>
      </c>
      <c r="I362" s="6" t="s">
        <v>19</v>
      </c>
      <c r="J362" s="41"/>
      <c r="K362" s="62"/>
    </row>
    <row r="363" spans="1:11" ht="15" customHeight="1" x14ac:dyDescent="0.25">
      <c r="A363" s="59"/>
      <c r="B363" s="63"/>
      <c r="C363" s="63"/>
      <c r="D363" s="63"/>
      <c r="E363" s="63"/>
      <c r="F363" s="64"/>
      <c r="G363" s="65" t="s">
        <v>20</v>
      </c>
      <c r="H363" s="66"/>
      <c r="I363" s="66"/>
      <c r="J363" s="42"/>
      <c r="K363" s="62"/>
    </row>
    <row r="364" spans="1:11" ht="15" customHeight="1" x14ac:dyDescent="0.25">
      <c r="A364" s="59"/>
      <c r="B364" s="63"/>
      <c r="C364" s="63"/>
      <c r="D364" s="63"/>
      <c r="E364" s="63"/>
      <c r="F364" s="64"/>
      <c r="G364" s="49"/>
      <c r="H364" s="6"/>
      <c r="I364" s="14">
        <v>5.89</v>
      </c>
      <c r="J364" s="42"/>
      <c r="K364" s="62"/>
    </row>
    <row r="365" spans="1:11" x14ac:dyDescent="0.25">
      <c r="A365" s="59"/>
      <c r="B365" s="63"/>
      <c r="C365" s="63"/>
      <c r="D365" s="63"/>
      <c r="E365" s="63"/>
      <c r="F365" s="64"/>
      <c r="G365" s="65" t="s">
        <v>9</v>
      </c>
      <c r="H365" s="66"/>
      <c r="I365" s="66"/>
      <c r="J365" s="42"/>
      <c r="K365" s="62"/>
    </row>
    <row r="366" spans="1:11" x14ac:dyDescent="0.25">
      <c r="A366" s="59"/>
      <c r="B366" s="63"/>
      <c r="C366" s="63"/>
      <c r="D366" s="63"/>
      <c r="E366" s="63"/>
      <c r="F366" s="64"/>
      <c r="G366" s="24"/>
      <c r="H366" s="6"/>
      <c r="I366" s="15">
        <f>I364*H362</f>
        <v>1083.76</v>
      </c>
      <c r="J366" s="41"/>
      <c r="K366" s="62"/>
    </row>
    <row r="367" spans="1:11" x14ac:dyDescent="0.25">
      <c r="A367" s="59"/>
      <c r="B367" s="63"/>
      <c r="C367" s="63"/>
      <c r="D367" s="63"/>
      <c r="E367" s="63"/>
      <c r="F367" s="64"/>
      <c r="G367" s="24"/>
      <c r="H367" s="67"/>
      <c r="I367" s="67"/>
      <c r="J367" s="41"/>
      <c r="K367" s="62"/>
    </row>
    <row r="368" spans="1:11" x14ac:dyDescent="0.25">
      <c r="A368" s="59"/>
      <c r="B368" s="63"/>
      <c r="C368" s="63"/>
      <c r="D368" s="63"/>
      <c r="E368" s="63"/>
      <c r="F368" s="64"/>
      <c r="G368" s="25"/>
      <c r="H368" s="32"/>
      <c r="I368" s="33"/>
      <c r="J368" s="44"/>
      <c r="K368" s="62"/>
    </row>
    <row r="369" spans="1:11" x14ac:dyDescent="0.25">
      <c r="A369" s="59">
        <v>29</v>
      </c>
      <c r="B369" s="2">
        <v>639</v>
      </c>
      <c r="C369" s="60">
        <v>2025004228</v>
      </c>
      <c r="D369" s="60"/>
      <c r="E369" s="50">
        <v>45868</v>
      </c>
      <c r="F369" s="3" t="str">
        <f ca="1">IF(TRUNC((TODAY()-E369)/365)=0,CONCATENATE(ROUND(12*((TODAY()-E369)/365-TRUNC((TODAY()-E369)/365)),0)," m."),IF(ROUND(12*((TODAY()-E369)/365-TRUNC((TODAY()-E369)/365)),0)=0,CONCATENATE(TRUNC((TODAY()-E369)/365)," a."),CONCATENATE(TRUNC((TODAY()-E369)/365)," a ",ROUND(12*((TODAY()-E369)/365-TRUNC((TODAY()-E369)/365)),0)," m.")))</f>
        <v>1 a 1 m.</v>
      </c>
      <c r="G369" s="26">
        <f ca="1">$O$3-E369</f>
        <v>397</v>
      </c>
      <c r="H369" s="27" t="s">
        <v>11</v>
      </c>
      <c r="I369" s="27" t="s">
        <v>14</v>
      </c>
      <c r="J369" s="39" t="s">
        <v>47</v>
      </c>
      <c r="K369" s="61" t="s">
        <v>25</v>
      </c>
    </row>
    <row r="370" spans="1:11" x14ac:dyDescent="0.25">
      <c r="A370" s="59"/>
      <c r="B370" s="63"/>
      <c r="C370" s="63"/>
      <c r="D370" s="63"/>
      <c r="E370" s="63"/>
      <c r="F370" s="64"/>
      <c r="G370" s="22"/>
      <c r="H370" s="10"/>
      <c r="I370" s="8"/>
      <c r="J370" s="40"/>
      <c r="K370" s="62"/>
    </row>
    <row r="371" spans="1:11" x14ac:dyDescent="0.25">
      <c r="A371" s="59"/>
      <c r="B371" s="63"/>
      <c r="C371" s="63"/>
      <c r="D371" s="63"/>
      <c r="E371" s="63"/>
      <c r="F371" s="64"/>
      <c r="G371" s="48"/>
      <c r="H371" s="13" t="s">
        <v>8</v>
      </c>
      <c r="I371" s="9">
        <v>46210</v>
      </c>
      <c r="J371" s="41"/>
      <c r="K371" s="62"/>
    </row>
    <row r="372" spans="1:11" x14ac:dyDescent="0.25">
      <c r="A372" s="59"/>
      <c r="B372" s="63"/>
      <c r="C372" s="63"/>
      <c r="D372" s="63"/>
      <c r="E372" s="63"/>
      <c r="F372" s="64"/>
      <c r="G372" s="49"/>
      <c r="H372" s="13" t="s">
        <v>21</v>
      </c>
      <c r="I372" s="11" t="str">
        <f>IF(TRUNC((I371-E369)/365)=0,CONCATENATE(ROUND(12*((I371-E369)/365-TRUNC((I371-E369)/365)),0)," m."),IF(ROUND(12*((I371-E369)/365-TRUNC((I371-E369)/365)),0)=0,CONCATENATE(TRUNC((I371-E369)/365)," a."),CONCATENATE(TRUNC((I371-E369)/365)," a ",ROUND(12*((I371-E369)/365-TRUNC((I371-E369)/365)),0)," m.")))</f>
        <v>11 m.</v>
      </c>
      <c r="J372" s="23"/>
      <c r="K372" s="62"/>
    </row>
    <row r="373" spans="1:11" x14ac:dyDescent="0.25">
      <c r="A373" s="59"/>
      <c r="B373" s="63"/>
      <c r="C373" s="63"/>
      <c r="D373" s="63"/>
      <c r="E373" s="63"/>
      <c r="F373" s="64"/>
      <c r="G373" s="65" t="s">
        <v>17</v>
      </c>
      <c r="H373" s="66"/>
      <c r="I373" s="66"/>
      <c r="J373" s="23">
        <v>46210</v>
      </c>
      <c r="K373" s="62"/>
    </row>
    <row r="374" spans="1:11" x14ac:dyDescent="0.25">
      <c r="A374" s="59"/>
      <c r="B374" s="63"/>
      <c r="C374" s="63"/>
      <c r="D374" s="63"/>
      <c r="E374" s="63"/>
      <c r="F374" s="64"/>
      <c r="G374" s="65" t="s">
        <v>22</v>
      </c>
      <c r="H374" s="66"/>
      <c r="I374" s="66"/>
      <c r="J374" s="41" t="str">
        <f>IF(TRUNC((J373-E369)/365)=0,CONCATENATE(ROUND(12*((J373-E369)/365-TRUNC((J373-E369)/365)),0)," m."),IF(ROUND(12*((J373-E369)/365-TRUNC((J373-E369)/365)),0)=0,CONCATENATE(TRUNC((J373-E369)/365)," a."),CONCATENATE(TRUNC((J373-E369)/365)," a ",ROUND(12*((J373-E369)/365-TRUNC((J373-E369)/365)),0)," m.")))</f>
        <v>11 m.</v>
      </c>
      <c r="K374" s="62"/>
    </row>
    <row r="375" spans="1:11" x14ac:dyDescent="0.25">
      <c r="A375" s="59"/>
      <c r="B375" s="63"/>
      <c r="C375" s="63"/>
      <c r="D375" s="63"/>
      <c r="E375" s="63"/>
      <c r="F375" s="64"/>
      <c r="G375" s="28" t="s">
        <v>18</v>
      </c>
      <c r="H375" s="6">
        <v>173</v>
      </c>
      <c r="I375" s="6" t="s">
        <v>19</v>
      </c>
      <c r="J375" s="41"/>
      <c r="K375" s="62"/>
    </row>
    <row r="376" spans="1:11" x14ac:dyDescent="0.25">
      <c r="A376" s="59"/>
      <c r="B376" s="63"/>
      <c r="C376" s="63"/>
      <c r="D376" s="63"/>
      <c r="E376" s="63"/>
      <c r="F376" s="64"/>
      <c r="G376" s="65" t="s">
        <v>20</v>
      </c>
      <c r="H376" s="66"/>
      <c r="I376" s="66"/>
      <c r="J376" s="42"/>
      <c r="K376" s="62"/>
    </row>
    <row r="377" spans="1:11" x14ac:dyDescent="0.25">
      <c r="A377" s="59"/>
      <c r="B377" s="63"/>
      <c r="C377" s="63"/>
      <c r="D377" s="63"/>
      <c r="E377" s="63"/>
      <c r="F377" s="64"/>
      <c r="G377" s="49"/>
      <c r="H377" s="6"/>
      <c r="I377" s="14">
        <v>4.7300000000000004</v>
      </c>
      <c r="J377" s="42"/>
      <c r="K377" s="62"/>
    </row>
    <row r="378" spans="1:11" x14ac:dyDescent="0.25">
      <c r="A378" s="59"/>
      <c r="B378" s="63"/>
      <c r="C378" s="63"/>
      <c r="D378" s="63"/>
      <c r="E378" s="63"/>
      <c r="F378" s="64"/>
      <c r="G378" s="65" t="s">
        <v>9</v>
      </c>
      <c r="H378" s="66"/>
      <c r="I378" s="66"/>
      <c r="J378" s="42"/>
      <c r="K378" s="62"/>
    </row>
    <row r="379" spans="1:11" x14ac:dyDescent="0.25">
      <c r="A379" s="59"/>
      <c r="B379" s="63"/>
      <c r="C379" s="63"/>
      <c r="D379" s="63"/>
      <c r="E379" s="63"/>
      <c r="F379" s="64"/>
      <c r="G379" s="24"/>
      <c r="H379" s="6"/>
      <c r="I379" s="15">
        <f>I377*H375</f>
        <v>818.29000000000008</v>
      </c>
      <c r="J379" s="41"/>
      <c r="K379" s="62"/>
    </row>
    <row r="380" spans="1:11" x14ac:dyDescent="0.25">
      <c r="A380" s="59"/>
      <c r="B380" s="63"/>
      <c r="C380" s="63"/>
      <c r="D380" s="63"/>
      <c r="E380" s="63"/>
      <c r="F380" s="64"/>
      <c r="G380" s="24"/>
      <c r="H380" s="67"/>
      <c r="I380" s="67"/>
      <c r="J380" s="41"/>
      <c r="K380" s="62"/>
    </row>
    <row r="381" spans="1:11" x14ac:dyDescent="0.25">
      <c r="A381" s="59"/>
      <c r="B381" s="63"/>
      <c r="C381" s="63"/>
      <c r="D381" s="63"/>
      <c r="E381" s="63"/>
      <c r="F381" s="64"/>
      <c r="G381" s="25"/>
      <c r="H381" s="32"/>
      <c r="I381" s="33"/>
      <c r="J381" s="44"/>
      <c r="K381" s="62"/>
    </row>
    <row r="382" spans="1:11" x14ac:dyDescent="0.25">
      <c r="A382" s="59">
        <v>30</v>
      </c>
      <c r="B382" s="2">
        <v>641</v>
      </c>
      <c r="C382" s="90">
        <v>2025004230</v>
      </c>
      <c r="D382" s="91"/>
      <c r="E382" s="50">
        <v>45872</v>
      </c>
      <c r="F382" s="3" t="str">
        <f ca="1">IF(TRUNC((TODAY()-E382)/365)=0,CONCATENATE(ROUND(12*((TODAY()-E382)/365-TRUNC((TODAY()-E382)/365)),0)," m."),IF(ROUND(12*((TODAY()-E382)/365-TRUNC((TODAY()-E382)/365)),0)=0,CONCATENATE(TRUNC((TODAY()-E382)/365)," a."),CONCATENATE(TRUNC((TODAY()-E382)/365)," a ",ROUND(12*((TODAY()-E382)/365-TRUNC((TODAY()-E382)/365)),0)," m.")))</f>
        <v>1 a 1 m.</v>
      </c>
      <c r="G382" s="26">
        <f ca="1">$O$3-E382</f>
        <v>393</v>
      </c>
      <c r="H382" s="27" t="s">
        <v>11</v>
      </c>
      <c r="I382" s="27" t="s">
        <v>14</v>
      </c>
      <c r="J382" s="37" t="s">
        <v>48</v>
      </c>
      <c r="K382" s="92" t="s">
        <v>25</v>
      </c>
    </row>
    <row r="383" spans="1:11" x14ac:dyDescent="0.25">
      <c r="A383" s="59"/>
      <c r="B383" s="95"/>
      <c r="C383" s="96"/>
      <c r="D383" s="96"/>
      <c r="E383" s="96"/>
      <c r="F383" s="97"/>
      <c r="G383" s="22"/>
      <c r="H383" s="10"/>
      <c r="I383" s="8"/>
      <c r="J383" s="40"/>
      <c r="K383" s="93"/>
    </row>
    <row r="384" spans="1:11" x14ac:dyDescent="0.25">
      <c r="A384" s="59"/>
      <c r="B384" s="98"/>
      <c r="C384" s="99"/>
      <c r="D384" s="99"/>
      <c r="E384" s="99"/>
      <c r="F384" s="100"/>
      <c r="G384" s="48"/>
      <c r="H384" s="13" t="s">
        <v>8</v>
      </c>
      <c r="I384" s="9">
        <v>46210</v>
      </c>
      <c r="J384" s="41"/>
      <c r="K384" s="93"/>
    </row>
    <row r="385" spans="1:11" x14ac:dyDescent="0.25">
      <c r="A385" s="59"/>
      <c r="B385" s="98"/>
      <c r="C385" s="99"/>
      <c r="D385" s="99"/>
      <c r="E385" s="99"/>
      <c r="F385" s="100"/>
      <c r="G385" s="49"/>
      <c r="H385" s="13" t="s">
        <v>21</v>
      </c>
      <c r="I385" s="11" t="str">
        <f>IF(TRUNC((I384-E382)/365)=0,CONCATENATE(ROUND(12*((I384-E382)/365-TRUNC((I384-E382)/365)),0)," m."),IF(ROUND(12*((I384-E382)/365-TRUNC((I384-E382)/365)),0)=0,CONCATENATE(TRUNC((I384-E382)/365)," a."),CONCATENATE(TRUNC((I384-E382)/365)," a ",ROUND(12*((I384-E382)/365-TRUNC((I384-E382)/365)),0)," m.")))</f>
        <v>11 m.</v>
      </c>
      <c r="J385" s="23"/>
      <c r="K385" s="93"/>
    </row>
    <row r="386" spans="1:11" x14ac:dyDescent="0.25">
      <c r="A386" s="59"/>
      <c r="B386" s="98"/>
      <c r="C386" s="99"/>
      <c r="D386" s="99"/>
      <c r="E386" s="99"/>
      <c r="F386" s="100"/>
      <c r="G386" s="65" t="s">
        <v>17</v>
      </c>
      <c r="H386" s="66"/>
      <c r="I386" s="66"/>
      <c r="J386" s="23">
        <v>46210</v>
      </c>
      <c r="K386" s="93"/>
    </row>
    <row r="387" spans="1:11" x14ac:dyDescent="0.25">
      <c r="A387" s="59"/>
      <c r="B387" s="98"/>
      <c r="C387" s="99"/>
      <c r="D387" s="99"/>
      <c r="E387" s="99"/>
      <c r="F387" s="100"/>
      <c r="G387" s="65" t="s">
        <v>22</v>
      </c>
      <c r="H387" s="66"/>
      <c r="I387" s="66"/>
      <c r="J387" s="41" t="str">
        <f>IF(TRUNC((J386-E382)/365)=0,CONCATENATE(ROUND(12*((J386-E382)/365-TRUNC((J386-E382)/365)),0)," m."),IF(ROUND(12*((J386-E382)/365-TRUNC((J386-E382)/365)),0)=0,CONCATENATE(TRUNC((J386-E382)/365)," a."),CONCATENATE(TRUNC((J386-E382)/365)," a ",ROUND(12*((J386-E382)/365-TRUNC((J386-E382)/365)),0)," m.")))</f>
        <v>11 m.</v>
      </c>
      <c r="K387" s="93"/>
    </row>
    <row r="388" spans="1:11" x14ac:dyDescent="0.25">
      <c r="A388" s="59"/>
      <c r="B388" s="98"/>
      <c r="C388" s="99"/>
      <c r="D388" s="99"/>
      <c r="E388" s="99"/>
      <c r="F388" s="100"/>
      <c r="G388" s="28" t="s">
        <v>18</v>
      </c>
      <c r="H388" s="6">
        <v>210</v>
      </c>
      <c r="I388" s="6" t="s">
        <v>19</v>
      </c>
      <c r="J388" s="41"/>
      <c r="K388" s="93"/>
    </row>
    <row r="389" spans="1:11" x14ac:dyDescent="0.25">
      <c r="A389" s="59"/>
      <c r="B389" s="98"/>
      <c r="C389" s="99"/>
      <c r="D389" s="99"/>
      <c r="E389" s="99"/>
      <c r="F389" s="100"/>
      <c r="G389" s="65" t="s">
        <v>20</v>
      </c>
      <c r="H389" s="66"/>
      <c r="I389" s="66"/>
      <c r="J389" s="42"/>
      <c r="K389" s="93"/>
    </row>
    <row r="390" spans="1:11" x14ac:dyDescent="0.25">
      <c r="A390" s="59"/>
      <c r="B390" s="98"/>
      <c r="C390" s="99"/>
      <c r="D390" s="99"/>
      <c r="E390" s="99"/>
      <c r="F390" s="100"/>
      <c r="G390" s="49"/>
      <c r="H390" s="6"/>
      <c r="I390" s="54">
        <v>4.7300000000000004</v>
      </c>
      <c r="J390" s="42"/>
      <c r="K390" s="93"/>
    </row>
    <row r="391" spans="1:11" x14ac:dyDescent="0.25">
      <c r="A391" s="59"/>
      <c r="B391" s="98"/>
      <c r="C391" s="99"/>
      <c r="D391" s="99"/>
      <c r="E391" s="99"/>
      <c r="F391" s="100"/>
      <c r="G391" s="65" t="s">
        <v>9</v>
      </c>
      <c r="H391" s="66"/>
      <c r="I391" s="66"/>
      <c r="J391" s="42"/>
      <c r="K391" s="93"/>
    </row>
    <row r="392" spans="1:11" x14ac:dyDescent="0.25">
      <c r="A392" s="59"/>
      <c r="B392" s="98"/>
      <c r="C392" s="99"/>
      <c r="D392" s="99"/>
      <c r="E392" s="99"/>
      <c r="F392" s="100"/>
      <c r="G392" s="24"/>
      <c r="H392" s="6"/>
      <c r="I392" s="55">
        <f>I390*H388</f>
        <v>993.30000000000007</v>
      </c>
      <c r="J392" s="41"/>
      <c r="K392" s="93"/>
    </row>
    <row r="393" spans="1:11" x14ac:dyDescent="0.25">
      <c r="A393" s="59"/>
      <c r="B393" s="98"/>
      <c r="C393" s="99"/>
      <c r="D393" s="99"/>
      <c r="E393" s="99"/>
      <c r="F393" s="100"/>
      <c r="G393" s="24"/>
      <c r="H393" s="67"/>
      <c r="I393" s="67"/>
      <c r="J393" s="41"/>
      <c r="K393" s="93"/>
    </row>
    <row r="394" spans="1:11" x14ac:dyDescent="0.25">
      <c r="A394" s="59"/>
      <c r="B394" s="101"/>
      <c r="C394" s="102"/>
      <c r="D394" s="102"/>
      <c r="E394" s="102"/>
      <c r="F394" s="103"/>
      <c r="G394" s="25"/>
      <c r="H394" s="32"/>
      <c r="I394" s="33"/>
      <c r="J394" s="44"/>
      <c r="K394" s="94"/>
    </row>
    <row r="395" spans="1:11" x14ac:dyDescent="0.25">
      <c r="A395" s="59">
        <v>31</v>
      </c>
      <c r="B395" s="2">
        <v>642</v>
      </c>
      <c r="C395" s="60">
        <v>2025004231</v>
      </c>
      <c r="D395" s="60"/>
      <c r="E395" s="50">
        <v>45874</v>
      </c>
      <c r="F395" s="3" t="str">
        <f ca="1">IF(TRUNC((TODAY()-E395)/365)=0,CONCATENATE(ROUND(12*((TODAY()-E395)/365-TRUNC((TODAY()-E395)/365)),0)," m."),IF(ROUND(12*((TODAY()-E395)/365-TRUNC((TODAY()-E395)/365)),0)=0,CONCATENATE(TRUNC((TODAY()-E395)/365)," a."),CONCATENATE(TRUNC((TODAY()-E395)/365)," a ",ROUND(12*((TODAY()-E395)/365-TRUNC((TODAY()-E395)/365)),0)," m.")))</f>
        <v>1 a 1 m.</v>
      </c>
      <c r="G395" s="21">
        <f ca="1">$O$3-E395</f>
        <v>391</v>
      </c>
      <c r="H395" s="5" t="s">
        <v>11</v>
      </c>
      <c r="I395" s="5" t="s">
        <v>14</v>
      </c>
      <c r="J395" s="37" t="s">
        <v>48</v>
      </c>
      <c r="K395" s="61" t="s">
        <v>25</v>
      </c>
    </row>
    <row r="396" spans="1:11" x14ac:dyDescent="0.25">
      <c r="A396" s="59"/>
      <c r="B396" s="63"/>
      <c r="C396" s="63"/>
      <c r="D396" s="63"/>
      <c r="E396" s="63"/>
      <c r="F396" s="64"/>
      <c r="G396" s="22"/>
      <c r="H396" s="10"/>
      <c r="I396" s="8"/>
      <c r="J396" s="40"/>
      <c r="K396" s="62"/>
    </row>
    <row r="397" spans="1:11" x14ac:dyDescent="0.25">
      <c r="A397" s="59"/>
      <c r="B397" s="63"/>
      <c r="C397" s="63"/>
      <c r="D397" s="63"/>
      <c r="E397" s="63"/>
      <c r="F397" s="64"/>
      <c r="G397" s="48"/>
      <c r="H397" s="13" t="s">
        <v>8</v>
      </c>
      <c r="I397" s="9">
        <v>46210</v>
      </c>
      <c r="J397" s="41"/>
      <c r="K397" s="62"/>
    </row>
    <row r="398" spans="1:11" x14ac:dyDescent="0.25">
      <c r="A398" s="59"/>
      <c r="B398" s="63"/>
      <c r="C398" s="63"/>
      <c r="D398" s="63"/>
      <c r="E398" s="63"/>
      <c r="F398" s="64"/>
      <c r="G398" s="49"/>
      <c r="H398" s="13" t="s">
        <v>21</v>
      </c>
      <c r="I398" s="11" t="str">
        <f>IF(TRUNC((I397-E395)/365)=0,CONCATENATE(ROUND(12*((I397-E395)/365-TRUNC((I397-E395)/365)),0)," m."),IF(ROUND(12*((I397-E395)/365-TRUNC((I397-E395)/365)),0)=0,CONCATENATE(TRUNC((I397-E395)/365)," a."),CONCATENATE(TRUNC((I397-E395)/365)," a ",ROUND(12*((I397-E395)/365-TRUNC((I397-E395)/365)),0)," m.")))</f>
        <v>11 m.</v>
      </c>
      <c r="J398" s="23"/>
      <c r="K398" s="62"/>
    </row>
    <row r="399" spans="1:11" x14ac:dyDescent="0.25">
      <c r="A399" s="59"/>
      <c r="B399" s="63"/>
      <c r="C399" s="63"/>
      <c r="D399" s="63"/>
      <c r="E399" s="63"/>
      <c r="F399" s="64"/>
      <c r="G399" s="65" t="s">
        <v>17</v>
      </c>
      <c r="H399" s="66"/>
      <c r="I399" s="66"/>
      <c r="J399" s="23">
        <v>46210</v>
      </c>
      <c r="K399" s="62"/>
    </row>
    <row r="400" spans="1:11" x14ac:dyDescent="0.25">
      <c r="A400" s="59"/>
      <c r="B400" s="63"/>
      <c r="C400" s="63"/>
      <c r="D400" s="63"/>
      <c r="E400" s="63"/>
      <c r="F400" s="64"/>
      <c r="G400" s="65" t="s">
        <v>22</v>
      </c>
      <c r="H400" s="66"/>
      <c r="I400" s="66"/>
      <c r="J400" s="41" t="str">
        <f>IF(TRUNC((J399-E395)/365)=0,CONCATENATE(ROUND(12*((J399-E395)/365-TRUNC((J399-E395)/365)),0)," m."),IF(ROUND(12*((J399-E395)/365-TRUNC((J399-E395)/365)),0)=0,CONCATENATE(TRUNC((J399-E395)/365)," a."),CONCATENATE(TRUNC((J399-E395)/365)," a ",ROUND(12*((J399-E395)/365-TRUNC((J399-E395)/365)),0)," m.")))</f>
        <v>11 m.</v>
      </c>
      <c r="K400" s="62"/>
    </row>
    <row r="401" spans="1:11" x14ac:dyDescent="0.25">
      <c r="A401" s="59"/>
      <c r="B401" s="63"/>
      <c r="C401" s="63"/>
      <c r="D401" s="63"/>
      <c r="E401" s="63"/>
      <c r="F401" s="64"/>
      <c r="G401" s="28" t="s">
        <v>18</v>
      </c>
      <c r="H401" s="6">
        <v>160</v>
      </c>
      <c r="I401" s="6" t="s">
        <v>19</v>
      </c>
      <c r="J401" s="41"/>
      <c r="K401" s="62"/>
    </row>
    <row r="402" spans="1:11" x14ac:dyDescent="0.25">
      <c r="A402" s="59"/>
      <c r="B402" s="63"/>
      <c r="C402" s="63"/>
      <c r="D402" s="63"/>
      <c r="E402" s="63"/>
      <c r="F402" s="64"/>
      <c r="G402" s="65" t="s">
        <v>20</v>
      </c>
      <c r="H402" s="66"/>
      <c r="I402" s="66"/>
      <c r="J402" s="42"/>
      <c r="K402" s="62"/>
    </row>
    <row r="403" spans="1:11" x14ac:dyDescent="0.25">
      <c r="A403" s="59"/>
      <c r="B403" s="63"/>
      <c r="C403" s="63"/>
      <c r="D403" s="63"/>
      <c r="E403" s="63"/>
      <c r="F403" s="64"/>
      <c r="G403" s="49"/>
      <c r="H403" s="6"/>
      <c r="I403" s="14">
        <v>4.7300000000000004</v>
      </c>
      <c r="J403" s="42"/>
      <c r="K403" s="62"/>
    </row>
    <row r="404" spans="1:11" x14ac:dyDescent="0.25">
      <c r="A404" s="59"/>
      <c r="B404" s="63"/>
      <c r="C404" s="63"/>
      <c r="D404" s="63"/>
      <c r="E404" s="63"/>
      <c r="F404" s="64"/>
      <c r="G404" s="65" t="s">
        <v>9</v>
      </c>
      <c r="H404" s="66"/>
      <c r="I404" s="66"/>
      <c r="J404" s="42"/>
      <c r="K404" s="62"/>
    </row>
    <row r="405" spans="1:11" x14ac:dyDescent="0.25">
      <c r="A405" s="59"/>
      <c r="B405" s="63"/>
      <c r="C405" s="63"/>
      <c r="D405" s="63"/>
      <c r="E405" s="63"/>
      <c r="F405" s="64"/>
      <c r="G405" s="24"/>
      <c r="H405" s="6"/>
      <c r="I405" s="15">
        <f>I403*H401</f>
        <v>756.80000000000007</v>
      </c>
      <c r="J405" s="41"/>
      <c r="K405" s="62"/>
    </row>
    <row r="406" spans="1:11" ht="15" customHeight="1" x14ac:dyDescent="0.25">
      <c r="A406" s="59"/>
      <c r="B406" s="63"/>
      <c r="C406" s="63"/>
      <c r="D406" s="63"/>
      <c r="E406" s="63"/>
      <c r="F406" s="64"/>
      <c r="G406" s="24"/>
      <c r="H406" s="67"/>
      <c r="I406" s="67"/>
      <c r="J406" s="41"/>
      <c r="K406" s="62"/>
    </row>
    <row r="407" spans="1:11" x14ac:dyDescent="0.25">
      <c r="A407" s="59"/>
      <c r="B407" s="63"/>
      <c r="C407" s="63"/>
      <c r="D407" s="63"/>
      <c r="E407" s="63"/>
      <c r="F407" s="64"/>
      <c r="G407" s="25"/>
      <c r="H407" s="32"/>
      <c r="I407" s="33"/>
      <c r="J407" s="44"/>
      <c r="K407" s="62"/>
    </row>
    <row r="408" spans="1:11" x14ac:dyDescent="0.25">
      <c r="A408" s="59">
        <v>32</v>
      </c>
      <c r="B408" s="2">
        <v>643</v>
      </c>
      <c r="C408" s="60">
        <v>2025004232</v>
      </c>
      <c r="D408" s="60"/>
      <c r="E408" s="4">
        <v>45882</v>
      </c>
      <c r="F408" s="3" t="str">
        <f ca="1">IF(TRUNC((TODAY()-E408)/365)=0,CONCATENATE(ROUND(12*((TODAY()-E408)/365-TRUNC((TODAY()-E408)/365)),0)," m."),IF(ROUND(12*((TODAY()-E408)/365-TRUNC((TODAY()-E408)/365)),0)=0,CONCATENATE(TRUNC((TODAY()-E408)/365)," a."),CONCATENATE(TRUNC((TODAY()-E408)/365)," a ",ROUND(12*((TODAY()-E408)/365-TRUNC((TODAY()-E408)/365)),0)," m.")))</f>
        <v>1 a 1 m.</v>
      </c>
      <c r="G408" s="21">
        <f ca="1">$O$3-E408</f>
        <v>383</v>
      </c>
      <c r="H408" s="5" t="s">
        <v>11</v>
      </c>
      <c r="I408" s="5" t="s">
        <v>14</v>
      </c>
      <c r="J408" s="37" t="s">
        <v>48</v>
      </c>
      <c r="K408" s="61" t="s">
        <v>25</v>
      </c>
    </row>
    <row r="409" spans="1:11" x14ac:dyDescent="0.25">
      <c r="A409" s="59"/>
      <c r="B409" s="63"/>
      <c r="C409" s="63"/>
      <c r="D409" s="63"/>
      <c r="E409" s="63"/>
      <c r="F409" s="64"/>
      <c r="G409" s="22"/>
      <c r="H409" s="10"/>
      <c r="I409" s="8"/>
      <c r="J409" s="40"/>
      <c r="K409" s="62"/>
    </row>
    <row r="410" spans="1:11" x14ac:dyDescent="0.25">
      <c r="A410" s="59"/>
      <c r="B410" s="63"/>
      <c r="C410" s="63"/>
      <c r="D410" s="63"/>
      <c r="E410" s="63"/>
      <c r="F410" s="64"/>
      <c r="G410" s="48"/>
      <c r="H410" s="13" t="s">
        <v>8</v>
      </c>
      <c r="I410" s="9">
        <v>46210</v>
      </c>
      <c r="J410" s="41"/>
      <c r="K410" s="62"/>
    </row>
    <row r="411" spans="1:11" x14ac:dyDescent="0.25">
      <c r="A411" s="59"/>
      <c r="B411" s="63"/>
      <c r="C411" s="63"/>
      <c r="D411" s="63"/>
      <c r="E411" s="63"/>
      <c r="F411" s="64"/>
      <c r="G411" s="49"/>
      <c r="H411" s="13" t="s">
        <v>21</v>
      </c>
      <c r="I411" s="11" t="str">
        <f>IF(TRUNC((I410-E408)/365)=0,CONCATENATE(ROUND(12*((I410-E408)/365-TRUNC((I410-E408)/365)),0)," m."),IF(ROUND(12*((I410-E408)/365-TRUNC((I410-E408)/365)),0)=0,CONCATENATE(TRUNC((I410-E408)/365)," a."),CONCATENATE(TRUNC((I410-E408)/365)," a ",ROUND(12*((I410-E408)/365-TRUNC((I410-E408)/365)),0)," m.")))</f>
        <v>11 m.</v>
      </c>
      <c r="J411" s="23"/>
      <c r="K411" s="62"/>
    </row>
    <row r="412" spans="1:11" x14ac:dyDescent="0.25">
      <c r="A412" s="59"/>
      <c r="B412" s="63"/>
      <c r="C412" s="63"/>
      <c r="D412" s="63"/>
      <c r="E412" s="63"/>
      <c r="F412" s="64"/>
      <c r="G412" s="65" t="s">
        <v>17</v>
      </c>
      <c r="H412" s="66"/>
      <c r="I412" s="66"/>
      <c r="J412" s="23">
        <v>46210</v>
      </c>
      <c r="K412" s="62"/>
    </row>
    <row r="413" spans="1:11" x14ac:dyDescent="0.25">
      <c r="A413" s="59"/>
      <c r="B413" s="63"/>
      <c r="C413" s="63"/>
      <c r="D413" s="63"/>
      <c r="E413" s="63"/>
      <c r="F413" s="64"/>
      <c r="G413" s="65" t="s">
        <v>22</v>
      </c>
      <c r="H413" s="66"/>
      <c r="I413" s="66"/>
      <c r="J413" s="41" t="str">
        <f>IF(TRUNC((J412-E408)/365)=0,CONCATENATE(ROUND(12*((J412-E408)/365-TRUNC((J412-E408)/365)),0)," m."),IF(ROUND(12*((J412-E408)/365-TRUNC((J412-E408)/365)),0)=0,CONCATENATE(TRUNC((J412-E408)/365)," a."),CONCATENATE(TRUNC((J412-E408)/365)," a ",ROUND(12*((J412-E408)/365-TRUNC((J412-E408)/365)),0)," m.")))</f>
        <v>11 m.</v>
      </c>
      <c r="K413" s="62"/>
    </row>
    <row r="414" spans="1:11" x14ac:dyDescent="0.25">
      <c r="A414" s="59"/>
      <c r="B414" s="63"/>
      <c r="C414" s="63"/>
      <c r="D414" s="63"/>
      <c r="E414" s="63"/>
      <c r="F414" s="64"/>
      <c r="G414" s="28" t="s">
        <v>18</v>
      </c>
      <c r="H414" s="6">
        <v>165</v>
      </c>
      <c r="I414" s="6" t="s">
        <v>19</v>
      </c>
      <c r="J414" s="41"/>
      <c r="K414" s="62"/>
    </row>
    <row r="415" spans="1:11" x14ac:dyDescent="0.25">
      <c r="A415" s="59"/>
      <c r="B415" s="63"/>
      <c r="C415" s="63"/>
      <c r="D415" s="63"/>
      <c r="E415" s="63"/>
      <c r="F415" s="64"/>
      <c r="G415" s="65" t="s">
        <v>20</v>
      </c>
      <c r="H415" s="66"/>
      <c r="I415" s="66"/>
      <c r="J415" s="42"/>
      <c r="K415" s="62"/>
    </row>
    <row r="416" spans="1:11" x14ac:dyDescent="0.25">
      <c r="A416" s="59"/>
      <c r="B416" s="63"/>
      <c r="C416" s="63"/>
      <c r="D416" s="63"/>
      <c r="E416" s="63"/>
      <c r="F416" s="64"/>
      <c r="G416" s="49"/>
      <c r="H416" s="6"/>
      <c r="I416" s="14">
        <v>4.7300000000000004</v>
      </c>
      <c r="J416" s="42"/>
      <c r="K416" s="62"/>
    </row>
    <row r="417" spans="1:11" x14ac:dyDescent="0.25">
      <c r="A417" s="59"/>
      <c r="B417" s="63"/>
      <c r="C417" s="63"/>
      <c r="D417" s="63"/>
      <c r="E417" s="63"/>
      <c r="F417" s="64"/>
      <c r="G417" s="65" t="s">
        <v>9</v>
      </c>
      <c r="H417" s="66"/>
      <c r="I417" s="66"/>
      <c r="J417" s="42"/>
      <c r="K417" s="62"/>
    </row>
    <row r="418" spans="1:11" x14ac:dyDescent="0.25">
      <c r="A418" s="59"/>
      <c r="B418" s="63"/>
      <c r="C418" s="63"/>
      <c r="D418" s="63"/>
      <c r="E418" s="63"/>
      <c r="F418" s="64"/>
      <c r="G418" s="24"/>
      <c r="H418" s="6"/>
      <c r="I418" s="15">
        <f>I416*H414</f>
        <v>780.45</v>
      </c>
      <c r="J418" s="41"/>
      <c r="K418" s="62"/>
    </row>
    <row r="419" spans="1:11" x14ac:dyDescent="0.25">
      <c r="A419" s="59"/>
      <c r="B419" s="63"/>
      <c r="C419" s="63"/>
      <c r="D419" s="63"/>
      <c r="E419" s="63"/>
      <c r="F419" s="64"/>
      <c r="G419" s="24"/>
      <c r="H419" s="67"/>
      <c r="I419" s="67"/>
      <c r="J419" s="41"/>
      <c r="K419" s="62"/>
    </row>
    <row r="420" spans="1:11" x14ac:dyDescent="0.25">
      <c r="A420" s="59"/>
      <c r="B420" s="63"/>
      <c r="C420" s="63"/>
      <c r="D420" s="63"/>
      <c r="E420" s="63"/>
      <c r="F420" s="64"/>
      <c r="G420" s="25"/>
      <c r="H420" s="32"/>
      <c r="I420" s="33"/>
      <c r="J420" s="44"/>
      <c r="K420" s="62"/>
    </row>
    <row r="421" spans="1:11" x14ac:dyDescent="0.25">
      <c r="A421" s="59">
        <v>33</v>
      </c>
      <c r="B421" s="2">
        <v>649</v>
      </c>
      <c r="C421" s="60">
        <v>2026003187</v>
      </c>
      <c r="D421" s="60"/>
      <c r="E421" s="34">
        <v>45976</v>
      </c>
      <c r="F421" s="3" t="str">
        <f ca="1">IF(TRUNC((TODAY()-E421)/365)=0,CONCATENATE(ROUND(12*((TODAY()-E421)/365-TRUNC((TODAY()-E421)/365)),0)," m."),IF(ROUND(12*((TODAY()-E421)/365-TRUNC((TODAY()-E421)/365)),0)=0,CONCATENATE(TRUNC((TODAY()-E421)/365)," a."),CONCATENATE(TRUNC((TODAY()-E421)/365)," a ",ROUND(12*((TODAY()-E421)/365-TRUNC((TODAY()-E421)/365)),0)," m.")))</f>
        <v>10 m.</v>
      </c>
      <c r="G421" s="21">
        <f ca="1">$O$3-E421</f>
        <v>289</v>
      </c>
      <c r="H421" s="5" t="s">
        <v>11</v>
      </c>
      <c r="I421" s="5" t="s">
        <v>14</v>
      </c>
      <c r="J421" s="37" t="s">
        <v>44</v>
      </c>
      <c r="K421" s="61" t="s">
        <v>25</v>
      </c>
    </row>
    <row r="422" spans="1:11" x14ac:dyDescent="0.25">
      <c r="A422" s="59"/>
      <c r="B422" s="63"/>
      <c r="C422" s="63"/>
      <c r="D422" s="63"/>
      <c r="E422" s="63"/>
      <c r="F422" s="64"/>
      <c r="G422" s="22"/>
      <c r="H422" s="10"/>
      <c r="I422" s="8"/>
      <c r="J422" s="40"/>
      <c r="K422" s="62"/>
    </row>
    <row r="423" spans="1:11" x14ac:dyDescent="0.25">
      <c r="A423" s="59"/>
      <c r="B423" s="63"/>
      <c r="C423" s="63"/>
      <c r="D423" s="63"/>
      <c r="E423" s="63"/>
      <c r="F423" s="64"/>
      <c r="G423" s="48"/>
      <c r="H423" s="13" t="s">
        <v>8</v>
      </c>
      <c r="I423" s="9">
        <v>46210</v>
      </c>
      <c r="J423" s="41"/>
      <c r="K423" s="62"/>
    </row>
    <row r="424" spans="1:11" x14ac:dyDescent="0.25">
      <c r="A424" s="59"/>
      <c r="B424" s="63"/>
      <c r="C424" s="63"/>
      <c r="D424" s="63"/>
      <c r="E424" s="63"/>
      <c r="F424" s="64"/>
      <c r="G424" s="49"/>
      <c r="H424" s="13" t="s">
        <v>21</v>
      </c>
      <c r="I424" s="11" t="str">
        <f>IF(TRUNC((I423-E421)/365)=0,CONCATENATE(ROUND(12*((I423-E421)/365-TRUNC((I423-E421)/365)),0)," m."),IF(ROUND(12*((I423-E421)/365-TRUNC((I423-E421)/365)),0)=0,CONCATENATE(TRUNC((I423-E421)/365)," a."),CONCATENATE(TRUNC((I423-E421)/365)," a ",ROUND(12*((I423-E421)/365-TRUNC((I423-E421)/365)),0)," m.")))</f>
        <v>8 m.</v>
      </c>
      <c r="J424" s="23"/>
      <c r="K424" s="62"/>
    </row>
    <row r="425" spans="1:11" x14ac:dyDescent="0.25">
      <c r="A425" s="59"/>
      <c r="B425" s="63"/>
      <c r="C425" s="63"/>
      <c r="D425" s="63"/>
      <c r="E425" s="63"/>
      <c r="F425" s="64"/>
      <c r="G425" s="65" t="s">
        <v>17</v>
      </c>
      <c r="H425" s="66"/>
      <c r="I425" s="66"/>
      <c r="J425" s="23">
        <v>46210</v>
      </c>
      <c r="K425" s="62"/>
    </row>
    <row r="426" spans="1:11" x14ac:dyDescent="0.25">
      <c r="A426" s="59"/>
      <c r="B426" s="63"/>
      <c r="C426" s="63"/>
      <c r="D426" s="63"/>
      <c r="E426" s="63"/>
      <c r="F426" s="64"/>
      <c r="G426" s="65" t="s">
        <v>22</v>
      </c>
      <c r="H426" s="66"/>
      <c r="I426" s="66"/>
      <c r="J426" s="41" t="str">
        <f>IF(TRUNC((J425-E421)/365)=0,CONCATENATE(ROUND(12*((J425-E421)/365-TRUNC((J425-E421)/365)),0)," m."),IF(ROUND(12*((J425-E421)/365-TRUNC((J425-E421)/365)),0)=0,CONCATENATE(TRUNC((J425-E421)/365)," a."),CONCATENATE(TRUNC((J425-E421)/365)," a ",ROUND(12*((J425-E421)/365-TRUNC((J425-E421)/365)),0)," m.")))</f>
        <v>8 m.</v>
      </c>
      <c r="K426" s="62"/>
    </row>
    <row r="427" spans="1:11" x14ac:dyDescent="0.25">
      <c r="A427" s="59"/>
      <c r="B427" s="63"/>
      <c r="C427" s="63"/>
      <c r="D427" s="63"/>
      <c r="E427" s="63"/>
      <c r="F427" s="64"/>
      <c r="G427" s="28" t="s">
        <v>18</v>
      </c>
      <c r="H427" s="6">
        <v>200</v>
      </c>
      <c r="I427" s="6" t="s">
        <v>19</v>
      </c>
      <c r="J427" s="41"/>
      <c r="K427" s="62"/>
    </row>
    <row r="428" spans="1:11" x14ac:dyDescent="0.25">
      <c r="A428" s="59"/>
      <c r="B428" s="63"/>
      <c r="C428" s="63"/>
      <c r="D428" s="63"/>
      <c r="E428" s="63"/>
      <c r="F428" s="64"/>
      <c r="G428" s="65" t="s">
        <v>20</v>
      </c>
      <c r="H428" s="66"/>
      <c r="I428" s="66"/>
      <c r="J428" s="42"/>
      <c r="K428" s="62"/>
    </row>
    <row r="429" spans="1:11" x14ac:dyDescent="0.25">
      <c r="A429" s="59"/>
      <c r="B429" s="63"/>
      <c r="C429" s="63"/>
      <c r="D429" s="63"/>
      <c r="E429" s="63"/>
      <c r="F429" s="64"/>
      <c r="G429" s="49"/>
      <c r="H429" s="6"/>
      <c r="I429" s="14">
        <v>4.7300000000000004</v>
      </c>
      <c r="J429" s="42"/>
      <c r="K429" s="62"/>
    </row>
    <row r="430" spans="1:11" x14ac:dyDescent="0.25">
      <c r="A430" s="59"/>
      <c r="B430" s="63"/>
      <c r="C430" s="63"/>
      <c r="D430" s="63"/>
      <c r="E430" s="63"/>
      <c r="F430" s="64"/>
      <c r="G430" s="65" t="s">
        <v>9</v>
      </c>
      <c r="H430" s="66"/>
      <c r="I430" s="66"/>
      <c r="J430" s="42"/>
      <c r="K430" s="62"/>
    </row>
    <row r="431" spans="1:11" x14ac:dyDescent="0.25">
      <c r="A431" s="59"/>
      <c r="B431" s="63"/>
      <c r="C431" s="63"/>
      <c r="D431" s="63"/>
      <c r="E431" s="63"/>
      <c r="F431" s="64"/>
      <c r="G431" s="24"/>
      <c r="H431" s="6"/>
      <c r="I431" s="15">
        <f>I429*H427</f>
        <v>946.00000000000011</v>
      </c>
      <c r="J431" s="41"/>
      <c r="K431" s="62"/>
    </row>
    <row r="432" spans="1:11" x14ac:dyDescent="0.25">
      <c r="A432" s="59"/>
      <c r="B432" s="63"/>
      <c r="C432" s="63"/>
      <c r="D432" s="63"/>
      <c r="E432" s="63"/>
      <c r="F432" s="64"/>
      <c r="G432" s="24"/>
      <c r="H432" s="67"/>
      <c r="I432" s="67"/>
      <c r="J432" s="41"/>
      <c r="K432" s="62"/>
    </row>
    <row r="433" spans="1:11" x14ac:dyDescent="0.25">
      <c r="A433" s="59"/>
      <c r="B433" s="63"/>
      <c r="C433" s="63"/>
      <c r="D433" s="63"/>
      <c r="E433" s="63"/>
      <c r="F433" s="64"/>
      <c r="G433" s="25"/>
      <c r="H433" s="32"/>
      <c r="I433" s="33"/>
      <c r="J433" s="44"/>
      <c r="K433" s="62"/>
    </row>
    <row r="434" spans="1:11" x14ac:dyDescent="0.25">
      <c r="A434" s="59">
        <v>34</v>
      </c>
      <c r="B434" s="2">
        <v>650</v>
      </c>
      <c r="C434" s="60">
        <v>2026003188</v>
      </c>
      <c r="D434" s="60"/>
      <c r="E434" s="34">
        <v>45991</v>
      </c>
      <c r="F434" s="3" t="str">
        <f ca="1">IF(TRUNC((TODAY()-E434)/365)=0,CONCATENATE(ROUND(12*((TODAY()-E434)/365-TRUNC((TODAY()-E434)/365)),0)," m."),IF(ROUND(12*((TODAY()-E434)/365-TRUNC((TODAY()-E434)/365)),0)=0,CONCATENATE(TRUNC((TODAY()-E434)/365)," a."),CONCATENATE(TRUNC((TODAY()-E434)/365)," a ",ROUND(12*((TODAY()-E434)/365-TRUNC((TODAY()-E434)/365)),0)," m.")))</f>
        <v>9 m.</v>
      </c>
      <c r="G434" s="21">
        <f ca="1">$O$3-E434</f>
        <v>274</v>
      </c>
      <c r="H434" s="5" t="s">
        <v>11</v>
      </c>
      <c r="I434" s="5" t="s">
        <v>14</v>
      </c>
      <c r="J434" s="36" t="s">
        <v>49</v>
      </c>
      <c r="K434" s="61" t="s">
        <v>25</v>
      </c>
    </row>
    <row r="435" spans="1:11" x14ac:dyDescent="0.25">
      <c r="A435" s="59"/>
      <c r="B435" s="63"/>
      <c r="C435" s="63"/>
      <c r="D435" s="63"/>
      <c r="E435" s="63"/>
      <c r="F435" s="64"/>
      <c r="G435" s="22"/>
      <c r="H435" s="10"/>
      <c r="I435" s="8"/>
      <c r="J435" s="40"/>
      <c r="K435" s="62"/>
    </row>
    <row r="436" spans="1:11" x14ac:dyDescent="0.25">
      <c r="A436" s="59"/>
      <c r="B436" s="63"/>
      <c r="C436" s="63"/>
      <c r="D436" s="63"/>
      <c r="E436" s="63"/>
      <c r="F436" s="64"/>
      <c r="G436" s="48"/>
      <c r="H436" s="13" t="s">
        <v>8</v>
      </c>
      <c r="I436" s="9">
        <v>46210</v>
      </c>
      <c r="J436" s="41"/>
      <c r="K436" s="62"/>
    </row>
    <row r="437" spans="1:11" x14ac:dyDescent="0.25">
      <c r="A437" s="59"/>
      <c r="B437" s="63"/>
      <c r="C437" s="63"/>
      <c r="D437" s="63"/>
      <c r="E437" s="63"/>
      <c r="F437" s="64"/>
      <c r="G437" s="49"/>
      <c r="H437" s="13" t="s">
        <v>21</v>
      </c>
      <c r="I437" s="11" t="str">
        <f>IF(TRUNC((I436-E434)/365)=0,CONCATENATE(ROUND(12*((I436-E434)/365-TRUNC((I436-E434)/365)),0)," m."),IF(ROUND(12*((I436-E434)/365-TRUNC((I436-E434)/365)),0)=0,CONCATENATE(TRUNC((I436-E434)/365)," a."),CONCATENATE(TRUNC((I436-E434)/365)," a ",ROUND(12*((I436-E434)/365-TRUNC((I436-E434)/365)),0)," m.")))</f>
        <v>7 m.</v>
      </c>
      <c r="J437" s="23"/>
      <c r="K437" s="62"/>
    </row>
    <row r="438" spans="1:11" x14ac:dyDescent="0.25">
      <c r="A438" s="59"/>
      <c r="B438" s="63"/>
      <c r="C438" s="63"/>
      <c r="D438" s="63"/>
      <c r="E438" s="63"/>
      <c r="F438" s="64"/>
      <c r="G438" s="65" t="s">
        <v>17</v>
      </c>
      <c r="H438" s="66"/>
      <c r="I438" s="66"/>
      <c r="J438" s="23">
        <v>46210</v>
      </c>
      <c r="K438" s="62"/>
    </row>
    <row r="439" spans="1:11" x14ac:dyDescent="0.25">
      <c r="A439" s="59"/>
      <c r="B439" s="63"/>
      <c r="C439" s="63"/>
      <c r="D439" s="63"/>
      <c r="E439" s="63"/>
      <c r="F439" s="64"/>
      <c r="G439" s="65" t="s">
        <v>22</v>
      </c>
      <c r="H439" s="66"/>
      <c r="I439" s="66"/>
      <c r="J439" s="41" t="str">
        <f>IF(TRUNC((J438-E434)/365)=0,CONCATENATE(ROUND(12*((J438-E434)/365-TRUNC((J438-E434)/365)),0)," m."),IF(ROUND(12*((J438-E434)/365-TRUNC((J438-E434)/365)),0)=0,CONCATENATE(TRUNC((J438-E434)/365)," a."),CONCATENATE(TRUNC((J438-E434)/365)," a ",ROUND(12*((J438-E434)/365-TRUNC((J438-E434)/365)),0)," m.")))</f>
        <v>7 m.</v>
      </c>
      <c r="K439" s="62"/>
    </row>
    <row r="440" spans="1:11" x14ac:dyDescent="0.25">
      <c r="A440" s="59"/>
      <c r="B440" s="63"/>
      <c r="C440" s="63"/>
      <c r="D440" s="63"/>
      <c r="E440" s="63"/>
      <c r="F440" s="64"/>
      <c r="G440" s="28" t="s">
        <v>18</v>
      </c>
      <c r="H440" s="6">
        <v>174</v>
      </c>
      <c r="I440" s="6" t="s">
        <v>19</v>
      </c>
      <c r="J440" s="41"/>
      <c r="K440" s="62"/>
    </row>
    <row r="441" spans="1:11" x14ac:dyDescent="0.25">
      <c r="A441" s="59"/>
      <c r="B441" s="63"/>
      <c r="C441" s="63"/>
      <c r="D441" s="63"/>
      <c r="E441" s="63"/>
      <c r="F441" s="64"/>
      <c r="G441" s="65" t="s">
        <v>20</v>
      </c>
      <c r="H441" s="66"/>
      <c r="I441" s="66"/>
      <c r="J441" s="42"/>
      <c r="K441" s="62"/>
    </row>
    <row r="442" spans="1:11" x14ac:dyDescent="0.25">
      <c r="A442" s="59"/>
      <c r="B442" s="63"/>
      <c r="C442" s="63"/>
      <c r="D442" s="63"/>
      <c r="E442" s="63"/>
      <c r="F442" s="64"/>
      <c r="G442" s="49"/>
      <c r="H442" s="6"/>
      <c r="I442" s="14">
        <v>4.7300000000000004</v>
      </c>
      <c r="J442" s="42"/>
      <c r="K442" s="62"/>
    </row>
    <row r="443" spans="1:11" x14ac:dyDescent="0.25">
      <c r="A443" s="59"/>
      <c r="B443" s="63"/>
      <c r="C443" s="63"/>
      <c r="D443" s="63"/>
      <c r="E443" s="63"/>
      <c r="F443" s="64"/>
      <c r="G443" s="65" t="s">
        <v>9</v>
      </c>
      <c r="H443" s="66"/>
      <c r="I443" s="66"/>
      <c r="J443" s="42"/>
      <c r="K443" s="62"/>
    </row>
    <row r="444" spans="1:11" x14ac:dyDescent="0.25">
      <c r="A444" s="59"/>
      <c r="B444" s="63"/>
      <c r="C444" s="63"/>
      <c r="D444" s="63"/>
      <c r="E444" s="63"/>
      <c r="F444" s="64"/>
      <c r="G444" s="24"/>
      <c r="H444" s="6"/>
      <c r="I444" s="15">
        <f>I442*H440</f>
        <v>823.0200000000001</v>
      </c>
      <c r="J444" s="41"/>
      <c r="K444" s="62"/>
    </row>
    <row r="445" spans="1:11" x14ac:dyDescent="0.25">
      <c r="A445" s="59"/>
      <c r="B445" s="63"/>
      <c r="C445" s="63"/>
      <c r="D445" s="63"/>
      <c r="E445" s="63"/>
      <c r="F445" s="64"/>
      <c r="G445" s="24"/>
      <c r="H445" s="67"/>
      <c r="I445" s="67"/>
      <c r="J445" s="41"/>
      <c r="K445" s="62"/>
    </row>
    <row r="446" spans="1:11" x14ac:dyDescent="0.25">
      <c r="A446" s="59"/>
      <c r="B446" s="63"/>
      <c r="C446" s="63"/>
      <c r="D446" s="63"/>
      <c r="E446" s="63"/>
      <c r="F446" s="64"/>
      <c r="G446" s="25"/>
      <c r="H446" s="32"/>
      <c r="I446" s="33"/>
      <c r="J446" s="44"/>
      <c r="K446" s="62"/>
    </row>
    <row r="447" spans="1:11" ht="30" x14ac:dyDescent="0.25">
      <c r="A447" s="59">
        <v>35</v>
      </c>
      <c r="B447" s="2">
        <v>654</v>
      </c>
      <c r="C447" s="60">
        <v>2026003192</v>
      </c>
      <c r="D447" s="60"/>
      <c r="E447" s="34">
        <v>46026</v>
      </c>
      <c r="F447" s="3" t="str">
        <f ca="1">IF(TRUNC((TODAY()-E447)/365)=0,CONCATENATE(ROUND(12*((TODAY()-E447)/365-TRUNC((TODAY()-E447)/365)),0)," m."),IF(ROUND(12*((TODAY()-E447)/365-TRUNC((TODAY()-E447)/365)),0)=0,CONCATENATE(TRUNC((TODAY()-E447)/365)," a."),CONCATENATE(TRUNC((TODAY()-E447)/365)," a ",ROUND(12*((TODAY()-E447)/365-TRUNC((TODAY()-E447)/365)),0)," m.")))</f>
        <v>8 m.</v>
      </c>
      <c r="G447" s="21">
        <f ca="1">$O$3-E447</f>
        <v>239</v>
      </c>
      <c r="H447" s="5" t="s">
        <v>11</v>
      </c>
      <c r="I447" s="5" t="s">
        <v>14</v>
      </c>
      <c r="J447" s="53" t="s">
        <v>50</v>
      </c>
      <c r="K447" s="61" t="s">
        <v>25</v>
      </c>
    </row>
    <row r="448" spans="1:11" x14ac:dyDescent="0.25">
      <c r="A448" s="59"/>
      <c r="B448" s="63"/>
      <c r="C448" s="63"/>
      <c r="D448" s="63"/>
      <c r="E448" s="63"/>
      <c r="F448" s="64"/>
      <c r="G448" s="22"/>
      <c r="H448" s="10"/>
      <c r="I448" s="8"/>
      <c r="J448" s="40"/>
      <c r="K448" s="62"/>
    </row>
    <row r="449" spans="1:11" x14ac:dyDescent="0.25">
      <c r="A449" s="59"/>
      <c r="B449" s="63"/>
      <c r="C449" s="63"/>
      <c r="D449" s="63"/>
      <c r="E449" s="63"/>
      <c r="F449" s="64"/>
      <c r="G449" s="48"/>
      <c r="H449" s="13" t="s">
        <v>8</v>
      </c>
      <c r="I449" s="9">
        <v>46210</v>
      </c>
      <c r="J449" s="41"/>
      <c r="K449" s="62"/>
    </row>
    <row r="450" spans="1:11" x14ac:dyDescent="0.25">
      <c r="A450" s="59"/>
      <c r="B450" s="63"/>
      <c r="C450" s="63"/>
      <c r="D450" s="63"/>
      <c r="E450" s="63"/>
      <c r="F450" s="64"/>
      <c r="G450" s="49"/>
      <c r="H450" s="13" t="s">
        <v>21</v>
      </c>
      <c r="I450" s="11" t="str">
        <f>IF(TRUNC((I449-E447)/365)=0,CONCATENATE(ROUND(12*((I449-E447)/365-TRUNC((I449-E447)/365)),0)," m."),IF(ROUND(12*((I449-E447)/365-TRUNC((I449-E447)/365)),0)=0,CONCATENATE(TRUNC((I449-E447)/365)," a."),CONCATENATE(TRUNC((I449-E447)/365)," a ",ROUND(12*((I449-E447)/365-TRUNC((I449-E447)/365)),0)," m.")))</f>
        <v>6 m.</v>
      </c>
      <c r="J450" s="23"/>
      <c r="K450" s="62"/>
    </row>
    <row r="451" spans="1:11" x14ac:dyDescent="0.25">
      <c r="A451" s="59"/>
      <c r="B451" s="63"/>
      <c r="C451" s="63"/>
      <c r="D451" s="63"/>
      <c r="E451" s="63"/>
      <c r="F451" s="64"/>
      <c r="G451" s="65" t="s">
        <v>17</v>
      </c>
      <c r="H451" s="66"/>
      <c r="I451" s="66"/>
      <c r="J451" s="23">
        <v>46210</v>
      </c>
      <c r="K451" s="62"/>
    </row>
    <row r="452" spans="1:11" x14ac:dyDescent="0.25">
      <c r="A452" s="59"/>
      <c r="B452" s="63"/>
      <c r="C452" s="63"/>
      <c r="D452" s="63"/>
      <c r="E452" s="63"/>
      <c r="F452" s="64"/>
      <c r="G452" s="65" t="s">
        <v>22</v>
      </c>
      <c r="H452" s="66"/>
      <c r="I452" s="66"/>
      <c r="J452" s="41" t="str">
        <f>IF(TRUNC((J451-E447)/365)=0,CONCATENATE(ROUND(12*((J451-E447)/365-TRUNC((J451-E447)/365)),0)," m."),IF(ROUND(12*((J451-E447)/365-TRUNC((J451-E447)/365)),0)=0,CONCATENATE(TRUNC((J451-E447)/365)," a."),CONCATENATE(TRUNC((J451-E447)/365)," a ",ROUND(12*((J451-E447)/365-TRUNC((J451-E447)/365)),0)," m.")))</f>
        <v>6 m.</v>
      </c>
      <c r="K452" s="62"/>
    </row>
    <row r="453" spans="1:11" x14ac:dyDescent="0.25">
      <c r="A453" s="59"/>
      <c r="B453" s="63"/>
      <c r="C453" s="63"/>
      <c r="D453" s="63"/>
      <c r="E453" s="63"/>
      <c r="F453" s="64"/>
      <c r="G453" s="28" t="s">
        <v>18</v>
      </c>
      <c r="H453" s="6">
        <v>160</v>
      </c>
      <c r="I453" s="6" t="s">
        <v>19</v>
      </c>
      <c r="J453" s="41"/>
      <c r="K453" s="62"/>
    </row>
    <row r="454" spans="1:11" x14ac:dyDescent="0.25">
      <c r="A454" s="59"/>
      <c r="B454" s="63"/>
      <c r="C454" s="63"/>
      <c r="D454" s="63"/>
      <c r="E454" s="63"/>
      <c r="F454" s="64"/>
      <c r="G454" s="65" t="s">
        <v>20</v>
      </c>
      <c r="H454" s="66"/>
      <c r="I454" s="66"/>
      <c r="J454" s="42"/>
      <c r="K454" s="62"/>
    </row>
    <row r="455" spans="1:11" x14ac:dyDescent="0.25">
      <c r="A455" s="59"/>
      <c r="B455" s="63"/>
      <c r="C455" s="63"/>
      <c r="D455" s="63"/>
      <c r="E455" s="63"/>
      <c r="F455" s="64"/>
      <c r="G455" s="49"/>
      <c r="H455" s="6"/>
      <c r="I455" s="14">
        <v>4.7300000000000004</v>
      </c>
      <c r="J455" s="42"/>
      <c r="K455" s="62"/>
    </row>
    <row r="456" spans="1:11" x14ac:dyDescent="0.25">
      <c r="A456" s="59"/>
      <c r="B456" s="63"/>
      <c r="C456" s="63"/>
      <c r="D456" s="63"/>
      <c r="E456" s="63"/>
      <c r="F456" s="64"/>
      <c r="G456" s="65" t="s">
        <v>9</v>
      </c>
      <c r="H456" s="66"/>
      <c r="I456" s="66"/>
      <c r="J456" s="42"/>
      <c r="K456" s="62"/>
    </row>
    <row r="457" spans="1:11" x14ac:dyDescent="0.25">
      <c r="A457" s="59"/>
      <c r="B457" s="63"/>
      <c r="C457" s="63"/>
      <c r="D457" s="63"/>
      <c r="E457" s="63"/>
      <c r="F457" s="64"/>
      <c r="G457" s="24"/>
      <c r="H457" s="6"/>
      <c r="I457" s="15">
        <f>I455*H453</f>
        <v>756.80000000000007</v>
      </c>
      <c r="J457" s="41"/>
      <c r="K457" s="62"/>
    </row>
    <row r="458" spans="1:11" x14ac:dyDescent="0.25">
      <c r="A458" s="59"/>
      <c r="B458" s="63"/>
      <c r="C458" s="63"/>
      <c r="D458" s="63"/>
      <c r="E458" s="63"/>
      <c r="F458" s="64"/>
      <c r="G458" s="24"/>
      <c r="H458" s="67"/>
      <c r="I458" s="67"/>
      <c r="J458" s="41"/>
      <c r="K458" s="62"/>
    </row>
    <row r="459" spans="1:11" x14ac:dyDescent="0.25">
      <c r="A459" s="59"/>
      <c r="B459" s="63"/>
      <c r="C459" s="63"/>
      <c r="D459" s="63"/>
      <c r="E459" s="63"/>
      <c r="F459" s="64"/>
      <c r="G459" s="25"/>
      <c r="H459" s="32"/>
      <c r="I459" s="33"/>
      <c r="J459" s="44"/>
      <c r="K459" s="62"/>
    </row>
    <row r="460" spans="1:11" x14ac:dyDescent="0.25">
      <c r="A460" s="59">
        <v>36</v>
      </c>
      <c r="B460" s="2">
        <v>655</v>
      </c>
      <c r="C460" s="60">
        <v>2026003193</v>
      </c>
      <c r="D460" s="60"/>
      <c r="E460" s="34">
        <v>46037</v>
      </c>
      <c r="F460" s="3" t="str">
        <f ca="1">IF(TRUNC((TODAY()-E460)/365)=0,CONCATENATE(ROUND(12*((TODAY()-E460)/365-TRUNC((TODAY()-E460)/365)),0)," m."),IF(ROUND(12*((TODAY()-E460)/365-TRUNC((TODAY()-E460)/365)),0)=0,CONCATENATE(TRUNC((TODAY()-E460)/365)," a."),CONCATENATE(TRUNC((TODAY()-E460)/365)," a ",ROUND(12*((TODAY()-E460)/365-TRUNC((TODAY()-E460)/365)),0)," m.")))</f>
        <v>7 m.</v>
      </c>
      <c r="G460" s="21">
        <f ca="1">$O$3-E460</f>
        <v>228</v>
      </c>
      <c r="H460" s="5" t="s">
        <v>11</v>
      </c>
      <c r="I460" s="5" t="s">
        <v>14</v>
      </c>
      <c r="J460" s="35" t="s">
        <v>28</v>
      </c>
      <c r="K460" s="61" t="s">
        <v>25</v>
      </c>
    </row>
    <row r="461" spans="1:11" x14ac:dyDescent="0.25">
      <c r="A461" s="59"/>
      <c r="B461" s="63"/>
      <c r="C461" s="63"/>
      <c r="D461" s="63"/>
      <c r="E461" s="63"/>
      <c r="F461" s="64"/>
      <c r="G461" s="22"/>
      <c r="H461" s="10"/>
      <c r="I461" s="8"/>
      <c r="J461" s="40"/>
      <c r="K461" s="62"/>
    </row>
    <row r="462" spans="1:11" x14ac:dyDescent="0.25">
      <c r="A462" s="59"/>
      <c r="B462" s="63"/>
      <c r="C462" s="63"/>
      <c r="D462" s="63"/>
      <c r="E462" s="63"/>
      <c r="F462" s="64"/>
      <c r="G462" s="48"/>
      <c r="H462" s="13" t="s">
        <v>8</v>
      </c>
      <c r="I462" s="9">
        <v>46210</v>
      </c>
      <c r="J462" s="41"/>
      <c r="K462" s="62"/>
    </row>
    <row r="463" spans="1:11" x14ac:dyDescent="0.25">
      <c r="A463" s="59"/>
      <c r="B463" s="63"/>
      <c r="C463" s="63"/>
      <c r="D463" s="63"/>
      <c r="E463" s="63"/>
      <c r="F463" s="64"/>
      <c r="G463" s="49"/>
      <c r="H463" s="13" t="s">
        <v>21</v>
      </c>
      <c r="I463" s="11" t="str">
        <f>IF(TRUNC((I462-E460)/365)=0,CONCATENATE(ROUND(12*((I462-E460)/365-TRUNC((I462-E460)/365)),0)," m."),IF(ROUND(12*((I462-E460)/365-TRUNC((I462-E460)/365)),0)=0,CONCATENATE(TRUNC((I462-E460)/365)," a."),CONCATENATE(TRUNC((I462-E460)/365)," a ",ROUND(12*((I462-E460)/365-TRUNC((I462-E460)/365)),0)," m.")))</f>
        <v>6 m.</v>
      </c>
      <c r="J463" s="23"/>
      <c r="K463" s="62"/>
    </row>
    <row r="464" spans="1:11" x14ac:dyDescent="0.25">
      <c r="A464" s="59"/>
      <c r="B464" s="63"/>
      <c r="C464" s="63"/>
      <c r="D464" s="63"/>
      <c r="E464" s="63"/>
      <c r="F464" s="64"/>
      <c r="G464" s="65" t="s">
        <v>17</v>
      </c>
      <c r="H464" s="66"/>
      <c r="I464" s="66"/>
      <c r="J464" s="23">
        <v>46210</v>
      </c>
      <c r="K464" s="62"/>
    </row>
    <row r="465" spans="1:11" x14ac:dyDescent="0.25">
      <c r="A465" s="59"/>
      <c r="B465" s="63"/>
      <c r="C465" s="63"/>
      <c r="D465" s="63"/>
      <c r="E465" s="63"/>
      <c r="F465" s="64"/>
      <c r="G465" s="65" t="s">
        <v>22</v>
      </c>
      <c r="H465" s="66"/>
      <c r="I465" s="66"/>
      <c r="J465" s="41" t="str">
        <f>IF(TRUNC((J464-E460)/365)=0,CONCATENATE(ROUND(12*((J464-E460)/365-TRUNC((J464-E460)/365)),0)," m."),IF(ROUND(12*((J464-E460)/365-TRUNC((J464-E460)/365)),0)=0,CONCATENATE(TRUNC((J464-E460)/365)," a."),CONCATENATE(TRUNC((J464-E460)/365)," a ",ROUND(12*((J464-E460)/365-TRUNC((J464-E460)/365)),0)," m.")))</f>
        <v>6 m.</v>
      </c>
      <c r="K465" s="62"/>
    </row>
    <row r="466" spans="1:11" x14ac:dyDescent="0.25">
      <c r="A466" s="59"/>
      <c r="B466" s="63"/>
      <c r="C466" s="63"/>
      <c r="D466" s="63"/>
      <c r="E466" s="63"/>
      <c r="F466" s="64"/>
      <c r="G466" s="28" t="s">
        <v>18</v>
      </c>
      <c r="H466" s="6">
        <v>150</v>
      </c>
      <c r="I466" s="6" t="s">
        <v>19</v>
      </c>
      <c r="J466" s="41"/>
      <c r="K466" s="62"/>
    </row>
    <row r="467" spans="1:11" x14ac:dyDescent="0.25">
      <c r="A467" s="59"/>
      <c r="B467" s="63"/>
      <c r="C467" s="63"/>
      <c r="D467" s="63"/>
      <c r="E467" s="63"/>
      <c r="F467" s="64"/>
      <c r="G467" s="65" t="s">
        <v>20</v>
      </c>
      <c r="H467" s="66"/>
      <c r="I467" s="66"/>
      <c r="J467" s="42"/>
      <c r="K467" s="62"/>
    </row>
    <row r="468" spans="1:11" x14ac:dyDescent="0.25">
      <c r="A468" s="59"/>
      <c r="B468" s="63"/>
      <c r="C468" s="63"/>
      <c r="D468" s="63"/>
      <c r="E468" s="63"/>
      <c r="F468" s="64"/>
      <c r="G468" s="49"/>
      <c r="H468" s="6"/>
      <c r="I468" s="14">
        <v>4.7300000000000004</v>
      </c>
      <c r="J468" s="42"/>
      <c r="K468" s="62"/>
    </row>
    <row r="469" spans="1:11" x14ac:dyDescent="0.25">
      <c r="A469" s="59"/>
      <c r="B469" s="63"/>
      <c r="C469" s="63"/>
      <c r="D469" s="63"/>
      <c r="E469" s="63"/>
      <c r="F469" s="64"/>
      <c r="G469" s="65" t="s">
        <v>9</v>
      </c>
      <c r="H469" s="66"/>
      <c r="I469" s="66"/>
      <c r="J469" s="42"/>
      <c r="K469" s="62"/>
    </row>
    <row r="470" spans="1:11" x14ac:dyDescent="0.25">
      <c r="A470" s="59"/>
      <c r="B470" s="63"/>
      <c r="C470" s="63"/>
      <c r="D470" s="63"/>
      <c r="E470" s="63"/>
      <c r="F470" s="64"/>
      <c r="G470" s="24"/>
      <c r="H470" s="6"/>
      <c r="I470" s="15">
        <f>I468*H466</f>
        <v>709.50000000000011</v>
      </c>
      <c r="J470" s="41"/>
      <c r="K470" s="62"/>
    </row>
    <row r="471" spans="1:11" x14ac:dyDescent="0.25">
      <c r="A471" s="59"/>
      <c r="B471" s="63"/>
      <c r="C471" s="63"/>
      <c r="D471" s="63"/>
      <c r="E471" s="63"/>
      <c r="F471" s="64"/>
      <c r="G471" s="24"/>
      <c r="H471" s="67"/>
      <c r="I471" s="67"/>
      <c r="J471" s="41"/>
      <c r="K471" s="62"/>
    </row>
    <row r="472" spans="1:11" x14ac:dyDescent="0.25">
      <c r="A472" s="59"/>
      <c r="B472" s="63"/>
      <c r="C472" s="63"/>
      <c r="D472" s="63"/>
      <c r="E472" s="63"/>
      <c r="F472" s="64"/>
      <c r="G472" s="25"/>
      <c r="H472" s="32"/>
      <c r="I472" s="33"/>
      <c r="J472" s="44"/>
      <c r="K472" s="62"/>
    </row>
    <row r="473" spans="1:11" x14ac:dyDescent="0.25">
      <c r="A473" s="59">
        <v>37</v>
      </c>
      <c r="B473" s="2">
        <v>657</v>
      </c>
      <c r="C473" s="104" t="s">
        <v>53</v>
      </c>
      <c r="D473" s="60"/>
      <c r="E473" s="34">
        <v>46115</v>
      </c>
      <c r="F473" s="3" t="str">
        <f ca="1">IF(TRUNC((TODAY()-E473)/365)=0,CONCATENATE(ROUND(12*((TODAY()-E473)/365-TRUNC((TODAY()-E473)/365)),0)," m."),IF(ROUND(12*((TODAY()-E473)/365-TRUNC((TODAY()-E473)/365)),0)=0,CONCATENATE(TRUNC((TODAY()-E473)/365)," a."),CONCATENATE(TRUNC((TODAY()-E473)/365)," a ",ROUND(12*((TODAY()-E473)/365-TRUNC((TODAY()-E473)/365)),0)," m.")))</f>
        <v>5 m.</v>
      </c>
      <c r="G473" s="21">
        <f ca="1">$O$3-E473</f>
        <v>150</v>
      </c>
      <c r="H473" s="5" t="s">
        <v>11</v>
      </c>
      <c r="I473" s="5" t="s">
        <v>14</v>
      </c>
      <c r="J473" s="35" t="s">
        <v>54</v>
      </c>
      <c r="K473" s="61" t="s">
        <v>25</v>
      </c>
    </row>
    <row r="474" spans="1:11" x14ac:dyDescent="0.25">
      <c r="A474" s="59"/>
      <c r="B474" s="63"/>
      <c r="C474" s="63"/>
      <c r="D474" s="63"/>
      <c r="E474" s="63"/>
      <c r="F474" s="64"/>
      <c r="G474" s="22"/>
      <c r="H474" s="10"/>
      <c r="I474" s="8"/>
      <c r="J474" s="40"/>
      <c r="K474" s="62"/>
    </row>
    <row r="475" spans="1:11" x14ac:dyDescent="0.25">
      <c r="A475" s="59"/>
      <c r="B475" s="63"/>
      <c r="C475" s="63"/>
      <c r="D475" s="63"/>
      <c r="E475" s="63"/>
      <c r="F475" s="64"/>
      <c r="G475" s="48"/>
      <c r="H475" s="13" t="s">
        <v>8</v>
      </c>
      <c r="I475" s="9">
        <v>46210</v>
      </c>
      <c r="J475" s="41"/>
      <c r="K475" s="62"/>
    </row>
    <row r="476" spans="1:11" x14ac:dyDescent="0.25">
      <c r="A476" s="59"/>
      <c r="B476" s="63"/>
      <c r="C476" s="63"/>
      <c r="D476" s="63"/>
      <c r="E476" s="63"/>
      <c r="F476" s="64"/>
      <c r="G476" s="49"/>
      <c r="H476" s="13" t="s">
        <v>21</v>
      </c>
      <c r="I476" s="11" t="str">
        <f>IF(TRUNC((I475-E473)/365)=0,CONCATENATE(ROUND(12*((I475-E473)/365-TRUNC((I475-E473)/365)),0)," m."),IF(ROUND(12*((I475-E473)/365-TRUNC((I475-E473)/365)),0)=0,CONCATENATE(TRUNC((I475-E473)/365)," a."),CONCATENATE(TRUNC((I475-E473)/365)," a ",ROUND(12*((I475-E473)/365-TRUNC((I475-E473)/365)),0)," m.")))</f>
        <v>3 m.</v>
      </c>
      <c r="J476" s="23"/>
      <c r="K476" s="62"/>
    </row>
    <row r="477" spans="1:11" x14ac:dyDescent="0.25">
      <c r="A477" s="59"/>
      <c r="B477" s="63"/>
      <c r="C477" s="63"/>
      <c r="D477" s="63"/>
      <c r="E477" s="63"/>
      <c r="F477" s="64"/>
      <c r="G477" s="65" t="s">
        <v>17</v>
      </c>
      <c r="H477" s="66"/>
      <c r="I477" s="66"/>
      <c r="J477" s="23">
        <v>46210</v>
      </c>
      <c r="K477" s="62"/>
    </row>
    <row r="478" spans="1:11" x14ac:dyDescent="0.25">
      <c r="A478" s="59"/>
      <c r="B478" s="63"/>
      <c r="C478" s="63"/>
      <c r="D478" s="63"/>
      <c r="E478" s="63"/>
      <c r="F478" s="64"/>
      <c r="G478" s="65" t="s">
        <v>22</v>
      </c>
      <c r="H478" s="66"/>
      <c r="I478" s="66"/>
      <c r="J478" s="41" t="str">
        <f>IF(TRUNC((J477-E473)/365)=0,CONCATENATE(ROUND(12*((J477-E473)/365-TRUNC((J477-E473)/365)),0)," m."),IF(ROUND(12*((J477-E473)/365-TRUNC((J477-E473)/365)),0)=0,CONCATENATE(TRUNC((J477-E473)/365)," a."),CONCATENATE(TRUNC((J477-E473)/365)," a ",ROUND(12*((J477-E473)/365-TRUNC((J477-E473)/365)),0)," m.")))</f>
        <v>3 m.</v>
      </c>
      <c r="K478" s="62"/>
    </row>
    <row r="479" spans="1:11" x14ac:dyDescent="0.25">
      <c r="A479" s="59"/>
      <c r="B479" s="63"/>
      <c r="C479" s="63"/>
      <c r="D479" s="63"/>
      <c r="E479" s="63"/>
      <c r="F479" s="64"/>
      <c r="G479" s="28" t="s">
        <v>18</v>
      </c>
      <c r="H479" s="6">
        <v>100</v>
      </c>
      <c r="I479" s="6" t="s">
        <v>19</v>
      </c>
      <c r="J479" s="41"/>
      <c r="K479" s="62"/>
    </row>
    <row r="480" spans="1:11" x14ac:dyDescent="0.25">
      <c r="A480" s="59"/>
      <c r="B480" s="63"/>
      <c r="C480" s="63"/>
      <c r="D480" s="63"/>
      <c r="E480" s="63"/>
      <c r="F480" s="64"/>
      <c r="G480" s="65" t="s">
        <v>20</v>
      </c>
      <c r="H480" s="66"/>
      <c r="I480" s="66"/>
      <c r="J480" s="42"/>
      <c r="K480" s="62"/>
    </row>
    <row r="481" spans="1:11" x14ac:dyDescent="0.25">
      <c r="A481" s="59"/>
      <c r="B481" s="63"/>
      <c r="C481" s="63"/>
      <c r="D481" s="63"/>
      <c r="E481" s="63"/>
      <c r="F481" s="64"/>
      <c r="G481" s="49"/>
      <c r="H481" s="6"/>
      <c r="I481" s="14">
        <v>4.7300000000000004</v>
      </c>
      <c r="J481" s="42"/>
      <c r="K481" s="62"/>
    </row>
    <row r="482" spans="1:11" x14ac:dyDescent="0.25">
      <c r="A482" s="59"/>
      <c r="B482" s="63"/>
      <c r="C482" s="63"/>
      <c r="D482" s="63"/>
      <c r="E482" s="63"/>
      <c r="F482" s="64"/>
      <c r="G482" s="65" t="s">
        <v>9</v>
      </c>
      <c r="H482" s="66"/>
      <c r="I482" s="66"/>
      <c r="J482" s="42"/>
      <c r="K482" s="62"/>
    </row>
    <row r="483" spans="1:11" x14ac:dyDescent="0.25">
      <c r="A483" s="59"/>
      <c r="B483" s="63"/>
      <c r="C483" s="63"/>
      <c r="D483" s="63"/>
      <c r="E483" s="63"/>
      <c r="F483" s="64"/>
      <c r="G483" s="24"/>
      <c r="H483" s="6"/>
      <c r="I483" s="15">
        <f>I481*H479</f>
        <v>473.00000000000006</v>
      </c>
      <c r="J483" s="41"/>
      <c r="K483" s="62"/>
    </row>
    <row r="484" spans="1:11" x14ac:dyDescent="0.25">
      <c r="A484" s="59"/>
      <c r="B484" s="63"/>
      <c r="C484" s="63"/>
      <c r="D484" s="63"/>
      <c r="E484" s="63"/>
      <c r="F484" s="64"/>
      <c r="G484" s="24"/>
      <c r="H484" s="67"/>
      <c r="I484" s="67"/>
      <c r="J484" s="41"/>
      <c r="K484" s="62"/>
    </row>
    <row r="485" spans="1:11" x14ac:dyDescent="0.25">
      <c r="A485" s="59"/>
      <c r="B485" s="63"/>
      <c r="C485" s="63"/>
      <c r="D485" s="63"/>
      <c r="E485" s="63"/>
      <c r="F485" s="64"/>
      <c r="G485" s="25"/>
      <c r="H485" s="32"/>
      <c r="I485" s="33"/>
      <c r="J485" s="44"/>
      <c r="K485" s="62"/>
    </row>
    <row r="486" spans="1:11" x14ac:dyDescent="0.25">
      <c r="A486" s="59">
        <v>38</v>
      </c>
      <c r="B486" s="2">
        <v>659</v>
      </c>
      <c r="C486" s="104" t="s">
        <v>53</v>
      </c>
      <c r="D486" s="60"/>
      <c r="E486" s="34">
        <v>46139</v>
      </c>
      <c r="F486" s="3" t="str">
        <f ca="1">IF(TRUNC((TODAY()-E486)/365)=0,CONCATENATE(ROUND(12*((TODAY()-E486)/365-TRUNC((TODAY()-E486)/365)),0)," m."),IF(ROUND(12*((TODAY()-E486)/365-TRUNC((TODAY()-E486)/365)),0)=0,CONCATENATE(TRUNC((TODAY()-E486)/365)," a."),CONCATENATE(TRUNC((TODAY()-E486)/365)," a ",ROUND(12*((TODAY()-E486)/365-TRUNC((TODAY()-E486)/365)),0)," m.")))</f>
        <v>4 m.</v>
      </c>
      <c r="G486" s="21">
        <f ca="1">$O$3-E486</f>
        <v>126</v>
      </c>
      <c r="H486" s="56" t="s">
        <v>11</v>
      </c>
      <c r="I486" s="5" t="s">
        <v>14</v>
      </c>
      <c r="J486" s="35" t="s">
        <v>44</v>
      </c>
      <c r="K486" s="61" t="s">
        <v>25</v>
      </c>
    </row>
    <row r="487" spans="1:11" x14ac:dyDescent="0.25">
      <c r="A487" s="59"/>
      <c r="B487" s="63"/>
      <c r="C487" s="63"/>
      <c r="D487" s="63"/>
      <c r="E487" s="63"/>
      <c r="F487" s="64"/>
      <c r="G487" s="22"/>
      <c r="H487" s="10"/>
      <c r="I487" s="8"/>
      <c r="J487" s="40"/>
      <c r="K487" s="62"/>
    </row>
    <row r="488" spans="1:11" x14ac:dyDescent="0.25">
      <c r="A488" s="59"/>
      <c r="B488" s="63"/>
      <c r="C488" s="63"/>
      <c r="D488" s="63"/>
      <c r="E488" s="63"/>
      <c r="F488" s="64"/>
      <c r="G488" s="48"/>
      <c r="H488" s="13" t="s">
        <v>8</v>
      </c>
      <c r="I488" s="9">
        <v>46210</v>
      </c>
      <c r="J488" s="41"/>
      <c r="K488" s="62"/>
    </row>
    <row r="489" spans="1:11" x14ac:dyDescent="0.25">
      <c r="A489" s="59"/>
      <c r="B489" s="63"/>
      <c r="C489" s="63"/>
      <c r="D489" s="63"/>
      <c r="E489" s="63"/>
      <c r="F489" s="64"/>
      <c r="G489" s="49"/>
      <c r="H489" s="13" t="s">
        <v>21</v>
      </c>
      <c r="I489" s="11" t="str">
        <f>IF(TRUNC((I488-E486)/365)=0,CONCATENATE(ROUND(12*((I488-E486)/365-TRUNC((I488-E486)/365)),0)," m."),IF(ROUND(12*((I488-E486)/365-TRUNC((I488-E486)/365)),0)=0,CONCATENATE(TRUNC((I488-E486)/365)," a."),CONCATENATE(TRUNC((I488-E486)/365)," a ",ROUND(12*((I488-E486)/365-TRUNC((I488-E486)/365)),0)," m.")))</f>
        <v>2 m.</v>
      </c>
      <c r="J489" s="23"/>
      <c r="K489" s="62"/>
    </row>
    <row r="490" spans="1:11" x14ac:dyDescent="0.25">
      <c r="A490" s="59"/>
      <c r="B490" s="63"/>
      <c r="C490" s="63"/>
      <c r="D490" s="63"/>
      <c r="E490" s="63"/>
      <c r="F490" s="64"/>
      <c r="G490" s="65" t="s">
        <v>17</v>
      </c>
      <c r="H490" s="66"/>
      <c r="I490" s="66"/>
      <c r="J490" s="23">
        <v>46210</v>
      </c>
      <c r="K490" s="62"/>
    </row>
    <row r="491" spans="1:11" x14ac:dyDescent="0.25">
      <c r="A491" s="59"/>
      <c r="B491" s="63"/>
      <c r="C491" s="63"/>
      <c r="D491" s="63"/>
      <c r="E491" s="63"/>
      <c r="F491" s="64"/>
      <c r="G491" s="65" t="s">
        <v>22</v>
      </c>
      <c r="H491" s="66"/>
      <c r="I491" s="66"/>
      <c r="J491" s="41" t="str">
        <f>IF(TRUNC((J490-E486)/365)=0,CONCATENATE(ROUND(12*((J490-E486)/365-TRUNC((J490-E486)/365)),0)," m."),IF(ROUND(12*((J490-E486)/365-TRUNC((J490-E486)/365)),0)=0,CONCATENATE(TRUNC((J490-E486)/365)," a."),CONCATENATE(TRUNC((J490-E486)/365)," a ",ROUND(12*((J490-E486)/365-TRUNC((J490-E486)/365)),0)," m.")))</f>
        <v>2 m.</v>
      </c>
      <c r="K491" s="62"/>
    </row>
    <row r="492" spans="1:11" x14ac:dyDescent="0.25">
      <c r="A492" s="59"/>
      <c r="B492" s="63"/>
      <c r="C492" s="63"/>
      <c r="D492" s="63"/>
      <c r="E492" s="63"/>
      <c r="F492" s="64"/>
      <c r="G492" s="28" t="s">
        <v>18</v>
      </c>
      <c r="H492" s="6">
        <v>80</v>
      </c>
      <c r="I492" s="6" t="s">
        <v>19</v>
      </c>
      <c r="J492" s="41"/>
      <c r="K492" s="62"/>
    </row>
    <row r="493" spans="1:11" x14ac:dyDescent="0.25">
      <c r="A493" s="59"/>
      <c r="B493" s="63"/>
      <c r="C493" s="63"/>
      <c r="D493" s="63"/>
      <c r="E493" s="63"/>
      <c r="F493" s="64"/>
      <c r="G493" s="65" t="s">
        <v>20</v>
      </c>
      <c r="H493" s="66"/>
      <c r="I493" s="66"/>
      <c r="J493" s="42"/>
      <c r="K493" s="62"/>
    </row>
    <row r="494" spans="1:11" x14ac:dyDescent="0.25">
      <c r="A494" s="59"/>
      <c r="B494" s="63"/>
      <c r="C494" s="63"/>
      <c r="D494" s="63"/>
      <c r="E494" s="63"/>
      <c r="F494" s="64"/>
      <c r="G494" s="49"/>
      <c r="H494" s="6"/>
      <c r="I494" s="14">
        <v>4.7300000000000004</v>
      </c>
      <c r="J494" s="42"/>
      <c r="K494" s="62"/>
    </row>
    <row r="495" spans="1:11" x14ac:dyDescent="0.25">
      <c r="A495" s="59"/>
      <c r="B495" s="63"/>
      <c r="C495" s="63"/>
      <c r="D495" s="63"/>
      <c r="E495" s="63"/>
      <c r="F495" s="64"/>
      <c r="G495" s="65" t="s">
        <v>9</v>
      </c>
      <c r="H495" s="66"/>
      <c r="I495" s="66"/>
      <c r="J495" s="42"/>
      <c r="K495" s="62"/>
    </row>
    <row r="496" spans="1:11" x14ac:dyDescent="0.25">
      <c r="A496" s="59"/>
      <c r="B496" s="63"/>
      <c r="C496" s="63"/>
      <c r="D496" s="63"/>
      <c r="E496" s="63"/>
      <c r="F496" s="64"/>
      <c r="G496" s="24"/>
      <c r="H496" s="6"/>
      <c r="I496" s="15">
        <f>I494*H492</f>
        <v>378.40000000000003</v>
      </c>
      <c r="J496" s="41"/>
      <c r="K496" s="62"/>
    </row>
    <row r="497" spans="1:11" x14ac:dyDescent="0.25">
      <c r="A497" s="59"/>
      <c r="B497" s="63"/>
      <c r="C497" s="63"/>
      <c r="D497" s="63"/>
      <c r="E497" s="63"/>
      <c r="F497" s="64"/>
      <c r="G497" s="24"/>
      <c r="H497" s="67"/>
      <c r="I497" s="67"/>
      <c r="J497" s="41"/>
      <c r="K497" s="62"/>
    </row>
    <row r="498" spans="1:11" x14ac:dyDescent="0.25">
      <c r="A498" s="59"/>
      <c r="B498" s="63"/>
      <c r="C498" s="63"/>
      <c r="D498" s="63"/>
      <c r="E498" s="63"/>
      <c r="F498" s="64"/>
      <c r="G498" s="25"/>
      <c r="H498" s="32"/>
      <c r="I498" s="33"/>
      <c r="J498" s="44"/>
      <c r="K498" s="62"/>
    </row>
  </sheetData>
  <mergeCells count="351">
    <mergeCell ref="A486:A498"/>
    <mergeCell ref="C486:D486"/>
    <mergeCell ref="K486:K498"/>
    <mergeCell ref="B487:F498"/>
    <mergeCell ref="G490:I490"/>
    <mergeCell ref="G491:I491"/>
    <mergeCell ref="G493:I493"/>
    <mergeCell ref="G495:I495"/>
    <mergeCell ref="H497:I497"/>
    <mergeCell ref="A473:A485"/>
    <mergeCell ref="C473:D473"/>
    <mergeCell ref="K473:K485"/>
    <mergeCell ref="B474:F485"/>
    <mergeCell ref="G477:I477"/>
    <mergeCell ref="G478:I478"/>
    <mergeCell ref="G480:I480"/>
    <mergeCell ref="G482:I482"/>
    <mergeCell ref="H484:I484"/>
    <mergeCell ref="A161:A173"/>
    <mergeCell ref="C161:D161"/>
    <mergeCell ref="K161:K173"/>
    <mergeCell ref="B162:F173"/>
    <mergeCell ref="G165:I165"/>
    <mergeCell ref="G166:I166"/>
    <mergeCell ref="G168:I168"/>
    <mergeCell ref="G170:I170"/>
    <mergeCell ref="H172:I172"/>
    <mergeCell ref="A96:A108"/>
    <mergeCell ref="A460:A472"/>
    <mergeCell ref="C382:D382"/>
    <mergeCell ref="K382:K394"/>
    <mergeCell ref="B383:F394"/>
    <mergeCell ref="K135:K147"/>
    <mergeCell ref="K148:K160"/>
    <mergeCell ref="B110:F121"/>
    <mergeCell ref="A109:A121"/>
    <mergeCell ref="C109:D109"/>
    <mergeCell ref="G155:I155"/>
    <mergeCell ref="G157:I157"/>
    <mergeCell ref="B149:F160"/>
    <mergeCell ref="A148:A160"/>
    <mergeCell ref="C148:D148"/>
    <mergeCell ref="B136:F147"/>
    <mergeCell ref="C135:D135"/>
    <mergeCell ref="G373:I373"/>
    <mergeCell ref="G374:I374"/>
    <mergeCell ref="G376:I376"/>
    <mergeCell ref="G378:I378"/>
    <mergeCell ref="G360:I360"/>
    <mergeCell ref="G361:I361"/>
    <mergeCell ref="G363:I363"/>
    <mergeCell ref="A1:K1"/>
    <mergeCell ref="A2:K2"/>
    <mergeCell ref="K44:K56"/>
    <mergeCell ref="K57:K69"/>
    <mergeCell ref="K70:K82"/>
    <mergeCell ref="K83:K95"/>
    <mergeCell ref="K96:K108"/>
    <mergeCell ref="K109:K121"/>
    <mergeCell ref="K122:K134"/>
    <mergeCell ref="B123:F134"/>
    <mergeCell ref="A122:A134"/>
    <mergeCell ref="C122:D122"/>
    <mergeCell ref="C96:D96"/>
    <mergeCell ref="B84:F95"/>
    <mergeCell ref="A83:A95"/>
    <mergeCell ref="G87:I87"/>
    <mergeCell ref="G90:I90"/>
    <mergeCell ref="K3:K4"/>
    <mergeCell ref="B6:F17"/>
    <mergeCell ref="C18:D18"/>
    <mergeCell ref="B19:F30"/>
    <mergeCell ref="C31:D31"/>
    <mergeCell ref="K5:K17"/>
    <mergeCell ref="K18:K30"/>
    <mergeCell ref="G402:I402"/>
    <mergeCell ref="G400:I400"/>
    <mergeCell ref="G399:I399"/>
    <mergeCell ref="G386:I386"/>
    <mergeCell ref="G387:I387"/>
    <mergeCell ref="G389:I389"/>
    <mergeCell ref="G391:I391"/>
    <mergeCell ref="H393:I393"/>
    <mergeCell ref="H367:I367"/>
    <mergeCell ref="H380:I380"/>
    <mergeCell ref="K304:K316"/>
    <mergeCell ref="K317:K329"/>
    <mergeCell ref="G139:I139"/>
    <mergeCell ref="G140:I140"/>
    <mergeCell ref="G142:I142"/>
    <mergeCell ref="G144:I144"/>
    <mergeCell ref="G152:I152"/>
    <mergeCell ref="G153:I153"/>
    <mergeCell ref="H159:I159"/>
    <mergeCell ref="K291:K303"/>
    <mergeCell ref="K200:K212"/>
    <mergeCell ref="K213:K225"/>
    <mergeCell ref="K226:K238"/>
    <mergeCell ref="K239:K251"/>
    <mergeCell ref="K252:K264"/>
    <mergeCell ref="K265:K277"/>
    <mergeCell ref="K278:K290"/>
    <mergeCell ref="G205:I205"/>
    <mergeCell ref="G218:I218"/>
    <mergeCell ref="G231:I231"/>
    <mergeCell ref="G244:I244"/>
    <mergeCell ref="G204:I204"/>
    <mergeCell ref="G207:I207"/>
    <mergeCell ref="G209:I209"/>
    <mergeCell ref="K330:K342"/>
    <mergeCell ref="K343:K355"/>
    <mergeCell ref="K356:K368"/>
    <mergeCell ref="K369:K381"/>
    <mergeCell ref="K395:K407"/>
    <mergeCell ref="G27:I27"/>
    <mergeCell ref="G40:I40"/>
    <mergeCell ref="G53:I53"/>
    <mergeCell ref="G66:I66"/>
    <mergeCell ref="G79:I79"/>
    <mergeCell ref="G92:I92"/>
    <mergeCell ref="G100:I100"/>
    <mergeCell ref="G101:I101"/>
    <mergeCell ref="G103:I103"/>
    <mergeCell ref="G105:I105"/>
    <mergeCell ref="G113:I113"/>
    <mergeCell ref="G114:I114"/>
    <mergeCell ref="G116:I116"/>
    <mergeCell ref="G118:I118"/>
    <mergeCell ref="G126:I126"/>
    <mergeCell ref="K174:K186"/>
    <mergeCell ref="K187:K199"/>
    <mergeCell ref="G38:I38"/>
    <mergeCell ref="H354:I354"/>
    <mergeCell ref="B396:F407"/>
    <mergeCell ref="C174:D174"/>
    <mergeCell ref="C187:D187"/>
    <mergeCell ref="C200:D200"/>
    <mergeCell ref="C213:D213"/>
    <mergeCell ref="C226:D226"/>
    <mergeCell ref="C239:D239"/>
    <mergeCell ref="C395:D395"/>
    <mergeCell ref="C304:D304"/>
    <mergeCell ref="C317:D317"/>
    <mergeCell ref="C330:D330"/>
    <mergeCell ref="C343:D343"/>
    <mergeCell ref="C356:D356"/>
    <mergeCell ref="C369:D369"/>
    <mergeCell ref="B188:F199"/>
    <mergeCell ref="B318:F329"/>
    <mergeCell ref="B357:F368"/>
    <mergeCell ref="B370:F381"/>
    <mergeCell ref="B201:F212"/>
    <mergeCell ref="B214:F225"/>
    <mergeCell ref="B175:F186"/>
    <mergeCell ref="B331:F342"/>
    <mergeCell ref="B344:F355"/>
    <mergeCell ref="B253:F264"/>
    <mergeCell ref="A174:A186"/>
    <mergeCell ref="H185:I185"/>
    <mergeCell ref="H198:I198"/>
    <mergeCell ref="H211:I211"/>
    <mergeCell ref="H224:I224"/>
    <mergeCell ref="H237:I237"/>
    <mergeCell ref="H250:I250"/>
    <mergeCell ref="H263:I263"/>
    <mergeCell ref="B292:F303"/>
    <mergeCell ref="G296:I296"/>
    <mergeCell ref="B279:F290"/>
    <mergeCell ref="B266:F277"/>
    <mergeCell ref="G282:I282"/>
    <mergeCell ref="G283:I283"/>
    <mergeCell ref="G285:I285"/>
    <mergeCell ref="H276:I276"/>
    <mergeCell ref="H289:I289"/>
    <mergeCell ref="H302:I302"/>
    <mergeCell ref="G287:I287"/>
    <mergeCell ref="G295:I295"/>
    <mergeCell ref="G300:I300"/>
    <mergeCell ref="G178:I178"/>
    <mergeCell ref="G179:I179"/>
    <mergeCell ref="G181:I181"/>
    <mergeCell ref="K31:K43"/>
    <mergeCell ref="G11:H11"/>
    <mergeCell ref="G22:I22"/>
    <mergeCell ref="G25:I25"/>
    <mergeCell ref="J3:J4"/>
    <mergeCell ref="G23:I23"/>
    <mergeCell ref="G36:I36"/>
    <mergeCell ref="G3:G4"/>
    <mergeCell ref="H3:H4"/>
    <mergeCell ref="I3:I4"/>
    <mergeCell ref="H16:I16"/>
    <mergeCell ref="H29:I29"/>
    <mergeCell ref="H42:I42"/>
    <mergeCell ref="G35:I35"/>
    <mergeCell ref="A3:A4"/>
    <mergeCell ref="B3:B4"/>
    <mergeCell ref="C3:D4"/>
    <mergeCell ref="E3:E4"/>
    <mergeCell ref="F3:F4"/>
    <mergeCell ref="A5:A17"/>
    <mergeCell ref="A18:A30"/>
    <mergeCell ref="A31:A43"/>
    <mergeCell ref="C5:D5"/>
    <mergeCell ref="B32:F43"/>
    <mergeCell ref="A44:A56"/>
    <mergeCell ref="G48:I48"/>
    <mergeCell ref="G51:I51"/>
    <mergeCell ref="C57:D57"/>
    <mergeCell ref="B58:F69"/>
    <mergeCell ref="A57:A69"/>
    <mergeCell ref="A343:A355"/>
    <mergeCell ref="G61:I61"/>
    <mergeCell ref="G64:I64"/>
    <mergeCell ref="C70:D70"/>
    <mergeCell ref="B71:F82"/>
    <mergeCell ref="A70:A82"/>
    <mergeCell ref="G74:I74"/>
    <mergeCell ref="G77:I77"/>
    <mergeCell ref="C83:D83"/>
    <mergeCell ref="G49:I49"/>
    <mergeCell ref="G62:I62"/>
    <mergeCell ref="G75:I75"/>
    <mergeCell ref="G88:I88"/>
    <mergeCell ref="G334:I334"/>
    <mergeCell ref="G337:I337"/>
    <mergeCell ref="G298:I298"/>
    <mergeCell ref="G233:I233"/>
    <mergeCell ref="G235:I235"/>
    <mergeCell ref="B305:F316"/>
    <mergeCell ref="G308:I308"/>
    <mergeCell ref="G309:I309"/>
    <mergeCell ref="H315:I315"/>
    <mergeCell ref="G311:I311"/>
    <mergeCell ref="G313:I313"/>
    <mergeCell ref="G183:I183"/>
    <mergeCell ref="G191:I191"/>
    <mergeCell ref="G194:I194"/>
    <mergeCell ref="G256:I256"/>
    <mergeCell ref="G259:I259"/>
    <mergeCell ref="G257:I257"/>
    <mergeCell ref="G272:I272"/>
    <mergeCell ref="G274:I274"/>
    <mergeCell ref="G230:I230"/>
    <mergeCell ref="G217:I217"/>
    <mergeCell ref="G220:I220"/>
    <mergeCell ref="G196:I196"/>
    <mergeCell ref="G192:I192"/>
    <mergeCell ref="B227:F238"/>
    <mergeCell ref="B240:F251"/>
    <mergeCell ref="C252:D252"/>
    <mergeCell ref="C265:D265"/>
    <mergeCell ref="C278:D278"/>
    <mergeCell ref="C291:D291"/>
    <mergeCell ref="C44:D44"/>
    <mergeCell ref="B45:F56"/>
    <mergeCell ref="G243:I243"/>
    <mergeCell ref="G246:I246"/>
    <mergeCell ref="G248:I248"/>
    <mergeCell ref="G261:I261"/>
    <mergeCell ref="G269:I269"/>
    <mergeCell ref="G270:I270"/>
    <mergeCell ref="G127:I127"/>
    <mergeCell ref="G129:I129"/>
    <mergeCell ref="G131:I131"/>
    <mergeCell ref="B97:F108"/>
    <mergeCell ref="A356:A368"/>
    <mergeCell ref="A369:A381"/>
    <mergeCell ref="A395:A407"/>
    <mergeCell ref="A187:A199"/>
    <mergeCell ref="A200:A212"/>
    <mergeCell ref="A213:A225"/>
    <mergeCell ref="A226:A238"/>
    <mergeCell ref="A239:A251"/>
    <mergeCell ref="A252:A264"/>
    <mergeCell ref="A265:A277"/>
    <mergeCell ref="A291:A303"/>
    <mergeCell ref="A304:A316"/>
    <mergeCell ref="A317:A329"/>
    <mergeCell ref="A330:A342"/>
    <mergeCell ref="A278:A290"/>
    <mergeCell ref="A382:A394"/>
    <mergeCell ref="H406:I406"/>
    <mergeCell ref="H55:I55"/>
    <mergeCell ref="H68:I68"/>
    <mergeCell ref="H81:I81"/>
    <mergeCell ref="H94:I94"/>
    <mergeCell ref="H107:I107"/>
    <mergeCell ref="H120:I120"/>
    <mergeCell ref="H133:I133"/>
    <mergeCell ref="H146:I146"/>
    <mergeCell ref="G352:I352"/>
    <mergeCell ref="G322:I322"/>
    <mergeCell ref="G335:I335"/>
    <mergeCell ref="G348:I348"/>
    <mergeCell ref="G347:I347"/>
    <mergeCell ref="G350:I350"/>
    <mergeCell ref="G326:I326"/>
    <mergeCell ref="G339:I339"/>
    <mergeCell ref="G324:I324"/>
    <mergeCell ref="H328:I328"/>
    <mergeCell ref="H341:I341"/>
    <mergeCell ref="G222:I222"/>
    <mergeCell ref="G321:I321"/>
    <mergeCell ref="G404:I404"/>
    <mergeCell ref="G365:I365"/>
    <mergeCell ref="A408:A420"/>
    <mergeCell ref="C408:D408"/>
    <mergeCell ref="K408:K420"/>
    <mergeCell ref="B409:F420"/>
    <mergeCell ref="G412:I412"/>
    <mergeCell ref="G413:I413"/>
    <mergeCell ref="G415:I415"/>
    <mergeCell ref="G417:I417"/>
    <mergeCell ref="H419:I419"/>
    <mergeCell ref="G441:I441"/>
    <mergeCell ref="G443:I443"/>
    <mergeCell ref="H445:I445"/>
    <mergeCell ref="A421:A433"/>
    <mergeCell ref="C421:D421"/>
    <mergeCell ref="K421:K433"/>
    <mergeCell ref="B422:F433"/>
    <mergeCell ref="G425:I425"/>
    <mergeCell ref="G426:I426"/>
    <mergeCell ref="G428:I428"/>
    <mergeCell ref="G430:I430"/>
    <mergeCell ref="H432:I432"/>
    <mergeCell ref="A135:A147"/>
    <mergeCell ref="C460:D460"/>
    <mergeCell ref="K460:K472"/>
    <mergeCell ref="B461:F472"/>
    <mergeCell ref="G464:I464"/>
    <mergeCell ref="G465:I465"/>
    <mergeCell ref="G467:I467"/>
    <mergeCell ref="G469:I469"/>
    <mergeCell ref="H471:I471"/>
    <mergeCell ref="A447:A459"/>
    <mergeCell ref="C447:D447"/>
    <mergeCell ref="K447:K459"/>
    <mergeCell ref="B448:F459"/>
    <mergeCell ref="G451:I451"/>
    <mergeCell ref="G452:I452"/>
    <mergeCell ref="G454:I454"/>
    <mergeCell ref="G456:I456"/>
    <mergeCell ref="H458:I458"/>
    <mergeCell ref="A434:A446"/>
    <mergeCell ref="C434:D434"/>
    <mergeCell ref="K434:K446"/>
    <mergeCell ref="B435:F446"/>
    <mergeCell ref="G438:I438"/>
    <mergeCell ref="G439:I439"/>
  </mergeCells>
  <pageMargins left="0.51181102362204722" right="0.51181102362204722" top="0.39370078740157483" bottom="0.19685039370078741" header="0.31496062992125984" footer="0.31496062992125984"/>
  <pageSetup paperSize="9" scale="87" fitToHeight="0" orientation="landscape" r:id="rId1"/>
  <rowBreaks count="9" manualBreakCount="9">
    <brk id="43" max="10" man="1"/>
    <brk id="82" max="10" man="1"/>
    <brk id="121" max="10" man="1"/>
    <brk id="173" max="10" man="1"/>
    <brk id="212" max="10" man="1"/>
    <brk id="251" max="10" man="1"/>
    <brk id="290" max="10" man="1"/>
    <brk id="329" max="10" man="1"/>
    <brk id="36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Plan4</vt:lpstr>
      <vt:lpstr>Plan4!Area_de_impressao</vt:lpstr>
      <vt:lpstr>Plan4!Titulos_de_impressao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FAZENDAS</dc:creator>
  <cp:lastModifiedBy>Lucilene</cp:lastModifiedBy>
  <cp:lastPrinted>2026-07-31T16:25:58Z</cp:lastPrinted>
  <dcterms:created xsi:type="dcterms:W3CDTF">2015-09-23T14:07:06Z</dcterms:created>
  <dcterms:modified xsi:type="dcterms:W3CDTF">2026-08-31T15:05:16Z</dcterms:modified>
</cp:coreProperties>
</file>